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Arkusz1" sheetId="1" r:id="rId1"/>
  </sheets>
  <calcPr calcId="171027" iterateDelta="1E-4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C125" i="1"/>
  <c r="C124" i="1"/>
  <c r="D114" i="1" l="1"/>
  <c r="C114" i="1"/>
  <c r="D113" i="1"/>
  <c r="F113" i="1" s="1"/>
  <c r="F112" i="1"/>
  <c r="H112" i="1" s="1"/>
  <c r="I112" i="1" s="1"/>
  <c r="F111" i="1"/>
  <c r="H111" i="1" s="1"/>
  <c r="I111" i="1" s="1"/>
  <c r="D75" i="1"/>
  <c r="C75" i="1"/>
  <c r="F75" i="1" s="1"/>
  <c r="D74" i="1"/>
  <c r="F74" i="1" s="1"/>
  <c r="F73" i="1"/>
  <c r="H73" i="1" s="1"/>
  <c r="I73" i="1" s="1"/>
  <c r="F72" i="1"/>
  <c r="H72" i="1" s="1"/>
  <c r="I72" i="1" s="1"/>
  <c r="F114" i="1" l="1"/>
  <c r="H114" i="1" s="1"/>
  <c r="I114" i="1" s="1"/>
  <c r="H113" i="1"/>
  <c r="H75" i="1"/>
  <c r="I75" i="1" s="1"/>
  <c r="H74" i="1"/>
  <c r="C122" i="1"/>
  <c r="H115" i="1" l="1"/>
  <c r="H76" i="1"/>
  <c r="I74" i="1"/>
  <c r="I76" i="1" s="1"/>
  <c r="I113" i="1"/>
  <c r="I115" i="1" s="1"/>
  <c r="D35" i="1"/>
  <c r="C59" i="1" l="1"/>
  <c r="C91" i="1"/>
  <c r="C83" i="1"/>
  <c r="C67" i="1"/>
  <c r="F120" i="1" l="1"/>
  <c r="H120" i="1" s="1"/>
  <c r="I120" i="1" s="1"/>
  <c r="F36" i="1"/>
  <c r="F19" i="1"/>
  <c r="F34" i="1"/>
  <c r="F57" i="1"/>
  <c r="H57" i="1" s="1"/>
  <c r="I57" i="1" s="1"/>
  <c r="F65" i="1"/>
  <c r="H65" i="1" s="1"/>
  <c r="I65" i="1" s="1"/>
  <c r="F81" i="1"/>
  <c r="H81" i="1" s="1"/>
  <c r="I81" i="1" s="1"/>
  <c r="F89" i="1"/>
  <c r="H36" i="1" l="1"/>
  <c r="I36" i="1" s="1"/>
  <c r="H89" i="1"/>
  <c r="I89" i="1" s="1"/>
  <c r="H34" i="1"/>
  <c r="I34" i="1" s="1"/>
  <c r="H19" i="1"/>
  <c r="I19" i="1" s="1"/>
  <c r="D91" i="1"/>
  <c r="D90" i="1"/>
  <c r="F90" i="1" s="1"/>
  <c r="H90" i="1" s="1"/>
  <c r="I90" i="1" s="1"/>
  <c r="F88" i="1"/>
  <c r="H88" i="1" s="1"/>
  <c r="D67" i="1"/>
  <c r="D66" i="1"/>
  <c r="F66" i="1" s="1"/>
  <c r="H66" i="1" s="1"/>
  <c r="I66" i="1" s="1"/>
  <c r="F64" i="1"/>
  <c r="F21" i="1"/>
  <c r="D20" i="1"/>
  <c r="F20" i="1" s="1"/>
  <c r="F18" i="1"/>
  <c r="H21" i="1" l="1"/>
  <c r="I21" i="1" s="1"/>
  <c r="H20" i="1"/>
  <c r="I20" i="1" s="1"/>
  <c r="I88" i="1"/>
  <c r="H64" i="1"/>
  <c r="H18" i="1"/>
  <c r="F91" i="1"/>
  <c r="H91" i="1" s="1"/>
  <c r="I91" i="1" s="1"/>
  <c r="F67" i="1"/>
  <c r="H67" i="1" s="1"/>
  <c r="I67" i="1" s="1"/>
  <c r="H29" i="1" l="1"/>
  <c r="H68" i="1"/>
  <c r="H92" i="1"/>
  <c r="I64" i="1"/>
  <c r="I18" i="1"/>
  <c r="I29" i="1" s="1"/>
  <c r="I92" i="1"/>
  <c r="D122" i="1"/>
  <c r="D121" i="1"/>
  <c r="F121" i="1" s="1"/>
  <c r="H121" i="1" s="1"/>
  <c r="I121" i="1" s="1"/>
  <c r="F119" i="1"/>
  <c r="H119" i="1" s="1"/>
  <c r="I68" i="1" l="1"/>
  <c r="I119" i="1"/>
  <c r="I22" i="1"/>
  <c r="F122" i="1"/>
  <c r="D83" i="1"/>
  <c r="D82" i="1"/>
  <c r="F82" i="1" s="1"/>
  <c r="H82" i="1" s="1"/>
  <c r="I82" i="1" s="1"/>
  <c r="F80" i="1"/>
  <c r="H80" i="1" s="1"/>
  <c r="H122" i="1" l="1"/>
  <c r="I80" i="1"/>
  <c r="F83" i="1"/>
  <c r="H83" i="1" s="1"/>
  <c r="I83" i="1" s="1"/>
  <c r="H84" i="1" l="1"/>
  <c r="I122" i="1"/>
  <c r="I123" i="1" s="1"/>
  <c r="H123" i="1"/>
  <c r="I84" i="1"/>
  <c r="F35" i="1"/>
  <c r="F33" i="1"/>
  <c r="D58" i="1"/>
  <c r="F58" i="1" s="1"/>
  <c r="H58" i="1" s="1"/>
  <c r="I58" i="1" s="1"/>
  <c r="F56" i="1"/>
  <c r="H56" i="1" s="1"/>
  <c r="H35" i="1" l="1"/>
  <c r="I35" i="1" s="1"/>
  <c r="I56" i="1"/>
  <c r="H33" i="1"/>
  <c r="F59" i="1"/>
  <c r="H59" i="1" s="1"/>
  <c r="I59" i="1" s="1"/>
  <c r="F96" i="1"/>
  <c r="I96" i="1" s="1"/>
  <c r="F97" i="1"/>
  <c r="I97" i="1" s="1"/>
  <c r="D98" i="1"/>
  <c r="F98" i="1" s="1"/>
  <c r="I98" i="1" s="1"/>
  <c r="F99" i="1"/>
  <c r="I99" i="1" s="1"/>
  <c r="F104" i="1"/>
  <c r="I104" i="1" s="1"/>
  <c r="H37" i="1" l="1"/>
  <c r="H60" i="1"/>
  <c r="I33" i="1"/>
  <c r="I37" i="1" s="1"/>
  <c r="I60" i="1"/>
  <c r="I100" i="1"/>
  <c r="I126" i="1" l="1"/>
  <c r="F106" i="1"/>
  <c r="I106" i="1" s="1"/>
  <c r="F52" i="1"/>
  <c r="I52" i="1" s="1"/>
  <c r="F51" i="1"/>
  <c r="I51" i="1" s="1"/>
  <c r="F43" i="1"/>
  <c r="I43" i="1" s="1"/>
  <c r="F41" i="1"/>
  <c r="I41" i="1" s="1"/>
  <c r="F42" i="1"/>
  <c r="I42" i="1" s="1"/>
  <c r="F44" i="1"/>
  <c r="I44" i="1" s="1"/>
  <c r="F49" i="1"/>
  <c r="I49" i="1" s="1"/>
  <c r="F50" i="1"/>
  <c r="I50" i="1" s="1"/>
  <c r="F105" i="1"/>
  <c r="I105" i="1" s="1"/>
  <c r="F107" i="1"/>
  <c r="I107" i="1" s="1"/>
  <c r="I45" i="1" l="1"/>
  <c r="I53" i="1"/>
  <c r="F27" i="1"/>
  <c r="I27" i="1" s="1"/>
  <c r="F26" i="1"/>
  <c r="I26" i="1" s="1"/>
  <c r="F25" i="1"/>
  <c r="I25" i="1" s="1"/>
  <c r="F24" i="1"/>
  <c r="I24" i="1" s="1"/>
  <c r="I9" i="1"/>
  <c r="I8" i="1"/>
  <c r="I7" i="1"/>
  <c r="I6" i="1"/>
  <c r="I10" i="1" l="1"/>
  <c r="I28" i="1"/>
</calcChain>
</file>

<file path=xl/sharedStrings.xml><?xml version="1.0" encoding="utf-8"?>
<sst xmlns="http://schemas.openxmlformats.org/spreadsheetml/2006/main" count="284" uniqueCount="55">
  <si>
    <t>W -5.1 z akcyzą</t>
  </si>
  <si>
    <t>jednostki miary</t>
  </si>
  <si>
    <t>ilość</t>
  </si>
  <si>
    <t>stawka Vat w %</t>
  </si>
  <si>
    <t>Wartość brutto (kol. 4*kol. 5)</t>
  </si>
  <si>
    <t>Paliwo gazowe</t>
  </si>
  <si>
    <t>kWh</t>
  </si>
  <si>
    <t>Opłata - abonament za sprzedaż paliwa gazowego</t>
  </si>
  <si>
    <t>m-c</t>
  </si>
  <si>
    <t>Opłata sieciowa zmienna</t>
  </si>
  <si>
    <t>kWh/h</t>
  </si>
  <si>
    <t>suma</t>
  </si>
  <si>
    <t>cena jednostowa</t>
  </si>
  <si>
    <t>wartość netto</t>
  </si>
  <si>
    <t>wartość VAT</t>
  </si>
  <si>
    <t>Wartość brutto</t>
  </si>
  <si>
    <t>lp</t>
  </si>
  <si>
    <t xml:space="preserve">Opłata sieciowa stała </t>
  </si>
  <si>
    <t>W-3.6 z akcyzą</t>
  </si>
  <si>
    <t>W-3.6</t>
  </si>
  <si>
    <t>W-5.1 ZW</t>
  </si>
  <si>
    <t>W-3.6 ZW</t>
  </si>
  <si>
    <t>W-4 ZW</t>
  </si>
  <si>
    <t>W-1.1 ZW</t>
  </si>
  <si>
    <t>SUMA BRUTTO</t>
  </si>
  <si>
    <t>W-4 PŁATNIK</t>
  </si>
  <si>
    <t>W-3.6 PŁATNIK</t>
  </si>
  <si>
    <t>ilość jm.</t>
  </si>
  <si>
    <t>licznik x m-c</t>
  </si>
  <si>
    <t>ilość ppg</t>
  </si>
  <si>
    <t>Kwota podatku Vat w zł</t>
  </si>
  <si>
    <t>Wartość brutto (kol. 6 + kol. 8)</t>
  </si>
  <si>
    <t>wartość netto (kol 3 x kol. 4 x kol. 5)</t>
  </si>
  <si>
    <t>nazwa składnika</t>
  </si>
  <si>
    <t xml:space="preserve">           Załącznik nr 2a do SIWZ - kalkulator</t>
  </si>
  <si>
    <t>Nazwa opłaty </t>
  </si>
  <si>
    <t>x</t>
  </si>
  <si>
    <t>Stawka podatku Vat wyrażona w %</t>
  </si>
  <si>
    <t>W-1.1 PŁATNIK</t>
  </si>
  <si>
    <t>Opłata sieciowa stała (ilość jednostek = ilość godzin w trakcie trwania umowy x moc umowna)  1102 x 365 x 24</t>
  </si>
  <si>
    <t xml:space="preserve">Opłata - abonament za sprzedaż paliwa gazowego  5 ppg </t>
  </si>
  <si>
    <t>Opłata - abonament za sprzedaż paliwa gazowego 16 ppg</t>
  </si>
  <si>
    <t>Opłata - abonament za sprzedaż paliwa gazowego 1 ppg</t>
  </si>
  <si>
    <t>Opłata - abonament za sprzedaż paliwa gazowego 9 ppg</t>
  </si>
  <si>
    <t>Opłata - abonament za sprzedaż paliwa gazowego 2 ppg</t>
  </si>
  <si>
    <t>Opłata - abonament za sprzedaż paliwa gazowego 3 ppg</t>
  </si>
  <si>
    <t>ppg</t>
  </si>
  <si>
    <t>składnik mocy:</t>
  </si>
  <si>
    <t>suma kWh</t>
  </si>
  <si>
    <t>Opłata - abonament za sprzedaż paliwa gazowego  1 ppg (dwa miesiące)</t>
  </si>
  <si>
    <t>Opłata sieciowa stała (ilość jednostek = ilość godzin w trakcie trwania umowy x moc umowna)  260 x 62 x 24</t>
  </si>
  <si>
    <t>Opłata - abonament za sprzedaż paliwa gazowego 1 ppg (6 miesięcy</t>
  </si>
  <si>
    <t>,,Kompleksowa dostawa gazu ziemnego wysokometanowego (grupa E) dla Celestynowskiej Grupy Zakupowej  na okres 12 miesiecy"</t>
  </si>
  <si>
    <t>cena jednostkowa netto</t>
  </si>
  <si>
    <t>RIZPiFZ.271.168.2017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</si>
</sst>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/>
    <xf numFmtId="4" fontId="9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5" fillId="0" borderId="0" xfId="0" applyFont="1" applyAlignment="1">
      <alignment wrapText="1"/>
    </xf>
    <xf numFmtId="4" fontId="6" fillId="0" borderId="2" xfId="1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9" fontId="5" fillId="0" borderId="0" xfId="0" applyNumberFormat="1" applyFont="1" applyAlignment="1"/>
    <xf numFmtId="3" fontId="10" fillId="0" borderId="0" xfId="0" applyNumberFormat="1" applyFont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quotePrefix="1" applyNumberFormat="1" applyFont="1" applyAlignment="1"/>
    <xf numFmtId="0" fontId="10" fillId="0" borderId="0" xfId="0" quotePrefix="1" applyFont="1" applyAlignment="1"/>
    <xf numFmtId="0" fontId="13" fillId="0" borderId="0" xfId="0" applyFont="1" applyAlignment="1">
      <alignment wrapText="1"/>
    </xf>
    <xf numFmtId="4" fontId="13" fillId="0" borderId="0" xfId="0" applyNumberFormat="1" applyFont="1" applyAlignment="1"/>
    <xf numFmtId="4" fontId="10" fillId="0" borderId="0" xfId="0" applyNumberFormat="1" applyFont="1" applyAlignment="1"/>
    <xf numFmtId="0" fontId="13" fillId="0" borderId="0" xfId="0" applyFont="1" applyAlignment="1"/>
    <xf numFmtId="167" fontId="10" fillId="0" borderId="0" xfId="0" applyNumberFormat="1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4" fontId="14" fillId="0" borderId="0" xfId="0" applyNumberFormat="1" applyFont="1" applyAlignment="1">
      <alignment wrapText="1"/>
    </xf>
    <xf numFmtId="167" fontId="14" fillId="0" borderId="0" xfId="0" applyNumberFormat="1" applyFont="1" applyAlignment="1"/>
    <xf numFmtId="4" fontId="14" fillId="0" borderId="0" xfId="0" applyNumberFormat="1" applyFont="1" applyAlignment="1"/>
    <xf numFmtId="4" fontId="15" fillId="0" borderId="0" xfId="0" applyNumberFormat="1" applyFont="1" applyAlignment="1"/>
    <xf numFmtId="4" fontId="6" fillId="0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17" sqref="A17"/>
    </sheetView>
  </sheetViews>
  <sheetFormatPr defaultRowHeight="15" x14ac:dyDescent="0.25"/>
  <cols>
    <col min="1" max="1" width="42" style="5" customWidth="1"/>
    <col min="2" max="2" width="13" style="5" customWidth="1"/>
    <col min="3" max="4" width="9.85546875" style="5" customWidth="1"/>
    <col min="5" max="5" width="10.28515625" style="43" customWidth="1"/>
    <col min="6" max="6" width="13.42578125" style="5" customWidth="1"/>
    <col min="7" max="7" width="11.42578125" style="5" customWidth="1"/>
    <col min="8" max="8" width="12.42578125" style="5" customWidth="1"/>
    <col min="9" max="9" width="13.85546875" style="5" customWidth="1"/>
    <col min="10" max="10" width="10" style="5" bestFit="1" customWidth="1"/>
    <col min="11" max="16384" width="9.140625" style="5"/>
  </cols>
  <sheetData>
    <row r="1" spans="1:9" x14ac:dyDescent="0.25">
      <c r="A1" s="1" t="s">
        <v>54</v>
      </c>
      <c r="B1" s="2"/>
      <c r="C1" s="2"/>
      <c r="D1" s="2"/>
      <c r="E1" s="3"/>
      <c r="F1" s="2"/>
      <c r="G1" s="4" t="s">
        <v>34</v>
      </c>
    </row>
    <row r="2" spans="1:9" ht="6" customHeight="1" x14ac:dyDescent="0.25">
      <c r="A2" s="2"/>
      <c r="B2" s="2"/>
      <c r="C2" s="2"/>
      <c r="D2" s="2"/>
      <c r="E2" s="3"/>
      <c r="F2" s="2"/>
    </row>
    <row r="3" spans="1:9" hidden="1" x14ac:dyDescent="0.25">
      <c r="A3" s="6"/>
      <c r="B3" s="6"/>
      <c r="C3" s="6"/>
      <c r="D3" s="6"/>
      <c r="E3" s="7"/>
      <c r="F3" s="6"/>
      <c r="G3" s="8" t="s">
        <v>0</v>
      </c>
      <c r="H3" s="8"/>
      <c r="I3" s="9"/>
    </row>
    <row r="4" spans="1:9" hidden="1" x14ac:dyDescent="0.25">
      <c r="A4" s="10"/>
      <c r="B4" s="10"/>
      <c r="C4" s="11"/>
      <c r="D4" s="11"/>
      <c r="E4" s="12"/>
      <c r="F4" s="10"/>
      <c r="G4" s="10" t="s">
        <v>3</v>
      </c>
      <c r="H4" s="10"/>
      <c r="I4" s="10" t="s">
        <v>4</v>
      </c>
    </row>
    <row r="5" spans="1:9" hidden="1" x14ac:dyDescent="0.25">
      <c r="A5" s="10"/>
      <c r="B5" s="13"/>
      <c r="C5" s="14"/>
      <c r="D5" s="11"/>
      <c r="E5" s="12"/>
      <c r="F5" s="10"/>
      <c r="G5" s="10">
        <v>6</v>
      </c>
      <c r="H5" s="10"/>
      <c r="I5" s="10">
        <v>7</v>
      </c>
    </row>
    <row r="6" spans="1:9" hidden="1" x14ac:dyDescent="0.25">
      <c r="A6" s="15"/>
      <c r="B6" s="16"/>
      <c r="C6" s="16"/>
      <c r="D6" s="17"/>
      <c r="E6" s="18"/>
      <c r="F6" s="17"/>
      <c r="G6" s="17">
        <v>23</v>
      </c>
      <c r="H6" s="17"/>
      <c r="I6" s="17">
        <f>ROUND(F6*1.23,2)</f>
        <v>0</v>
      </c>
    </row>
    <row r="7" spans="1:9" hidden="1" x14ac:dyDescent="0.25">
      <c r="A7" s="15"/>
      <c r="B7" s="16"/>
      <c r="C7" s="16"/>
      <c r="D7" s="17"/>
      <c r="E7" s="19"/>
      <c r="F7" s="17"/>
      <c r="G7" s="17">
        <v>23</v>
      </c>
      <c r="H7" s="17"/>
      <c r="I7" s="17">
        <f t="shared" ref="I7:I9" si="0">ROUND(F7*1.23,2)</f>
        <v>0</v>
      </c>
    </row>
    <row r="8" spans="1:9" hidden="1" x14ac:dyDescent="0.25">
      <c r="A8" s="15"/>
      <c r="B8" s="16"/>
      <c r="C8" s="16"/>
      <c r="D8" s="17"/>
      <c r="E8" s="20"/>
      <c r="F8" s="17"/>
      <c r="G8" s="17">
        <v>23</v>
      </c>
      <c r="H8" s="17"/>
      <c r="I8" s="17">
        <f t="shared" si="0"/>
        <v>0</v>
      </c>
    </row>
    <row r="9" spans="1:9" hidden="1" x14ac:dyDescent="0.25">
      <c r="A9" s="21"/>
      <c r="B9" s="15"/>
      <c r="C9" s="15"/>
      <c r="D9" s="15"/>
      <c r="E9" s="20"/>
      <c r="F9" s="17"/>
      <c r="G9" s="17">
        <v>23</v>
      </c>
      <c r="H9" s="17"/>
      <c r="I9" s="17">
        <f t="shared" si="0"/>
        <v>0</v>
      </c>
    </row>
    <row r="10" spans="1:9" hidden="1" x14ac:dyDescent="0.25">
      <c r="A10" s="67"/>
      <c r="B10" s="67"/>
      <c r="C10" s="67"/>
      <c r="D10" s="67"/>
      <c r="E10" s="67"/>
      <c r="F10" s="67"/>
      <c r="G10" s="15" t="s">
        <v>11</v>
      </c>
      <c r="H10" s="15"/>
      <c r="I10" s="22">
        <f>SUM(I6:I9)</f>
        <v>0</v>
      </c>
    </row>
    <row r="11" spans="1:9" hidden="1" x14ac:dyDescent="0.25">
      <c r="A11" s="23"/>
      <c r="B11" s="6"/>
      <c r="C11" s="6"/>
      <c r="D11" s="6"/>
      <c r="E11" s="7"/>
      <c r="F11" s="6"/>
      <c r="G11" s="24"/>
      <c r="H11" s="24"/>
      <c r="I11" s="25"/>
    </row>
    <row r="12" spans="1:9" x14ac:dyDescent="0.25">
      <c r="A12" s="23"/>
      <c r="B12" s="6"/>
      <c r="C12" s="6"/>
      <c r="D12" s="6"/>
      <c r="E12" s="7"/>
      <c r="F12" s="6"/>
      <c r="G12" s="24"/>
      <c r="H12" s="24"/>
      <c r="I12" s="25"/>
    </row>
    <row r="13" spans="1:9" x14ac:dyDescent="0.25">
      <c r="A13" s="68" t="s">
        <v>52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23"/>
      <c r="B14" s="6"/>
      <c r="C14" s="6"/>
      <c r="D14" s="6"/>
      <c r="E14" s="7"/>
      <c r="F14" s="6"/>
      <c r="G14" s="26"/>
      <c r="H14" s="26"/>
      <c r="I14" s="25"/>
    </row>
    <row r="15" spans="1:9" x14ac:dyDescent="0.25">
      <c r="A15" s="6">
        <v>1</v>
      </c>
      <c r="B15" s="6"/>
      <c r="C15" s="6"/>
      <c r="D15" s="6"/>
      <c r="E15" s="7"/>
      <c r="F15" s="27"/>
      <c r="G15" s="28" t="s">
        <v>20</v>
      </c>
      <c r="H15" s="28"/>
      <c r="I15" s="28"/>
    </row>
    <row r="16" spans="1:9" ht="36" x14ac:dyDescent="0.25">
      <c r="A16" s="10" t="s">
        <v>35</v>
      </c>
      <c r="B16" s="10" t="s">
        <v>1</v>
      </c>
      <c r="C16" s="11" t="s">
        <v>29</v>
      </c>
      <c r="D16" s="11" t="s">
        <v>27</v>
      </c>
      <c r="E16" s="12" t="s">
        <v>53</v>
      </c>
      <c r="F16" s="21" t="s">
        <v>32</v>
      </c>
      <c r="G16" s="21" t="s">
        <v>37</v>
      </c>
      <c r="H16" s="21" t="s">
        <v>30</v>
      </c>
      <c r="I16" s="21" t="s">
        <v>31</v>
      </c>
    </row>
    <row r="17" spans="1:10" x14ac:dyDescent="0.25">
      <c r="A17" s="10">
        <v>1</v>
      </c>
      <c r="B17" s="13">
        <v>2</v>
      </c>
      <c r="C17" s="14">
        <v>3</v>
      </c>
      <c r="D17" s="11">
        <v>4</v>
      </c>
      <c r="E17" s="12">
        <v>5</v>
      </c>
      <c r="F17" s="29">
        <v>6</v>
      </c>
      <c r="G17" s="29">
        <v>7</v>
      </c>
      <c r="H17" s="29">
        <v>8</v>
      </c>
      <c r="I17" s="29">
        <v>9</v>
      </c>
    </row>
    <row r="18" spans="1:10" ht="21" customHeight="1" x14ac:dyDescent="0.25">
      <c r="A18" s="10" t="s">
        <v>5</v>
      </c>
      <c r="B18" s="13" t="s">
        <v>6</v>
      </c>
      <c r="C18" s="13" t="s">
        <v>36</v>
      </c>
      <c r="D18" s="30">
        <v>2346360</v>
      </c>
      <c r="E18" s="18"/>
      <c r="F18" s="17">
        <f>ROUND(D18*E18,2)</f>
        <v>0</v>
      </c>
      <c r="G18" s="17">
        <v>23</v>
      </c>
      <c r="H18" s="17">
        <f t="shared" ref="H18:H21" si="1">ROUND(F18*0.23,2)</f>
        <v>0</v>
      </c>
      <c r="I18" s="17">
        <f t="shared" ref="I18:I21" si="2">F18+H18</f>
        <v>0</v>
      </c>
      <c r="J18" s="31"/>
    </row>
    <row r="19" spans="1:10" x14ac:dyDescent="0.25">
      <c r="A19" s="12" t="s">
        <v>40</v>
      </c>
      <c r="B19" s="13" t="s">
        <v>8</v>
      </c>
      <c r="C19" s="13">
        <v>5</v>
      </c>
      <c r="D19" s="32">
        <v>12</v>
      </c>
      <c r="E19" s="33"/>
      <c r="F19" s="17">
        <f>ROUND(C19*D19*E19,2)</f>
        <v>0</v>
      </c>
      <c r="G19" s="17">
        <v>23</v>
      </c>
      <c r="H19" s="17">
        <f t="shared" si="1"/>
        <v>0</v>
      </c>
      <c r="I19" s="17">
        <f t="shared" si="2"/>
        <v>0</v>
      </c>
    </row>
    <row r="20" spans="1:10" x14ac:dyDescent="0.25">
      <c r="A20" s="10" t="s">
        <v>9</v>
      </c>
      <c r="B20" s="13" t="s">
        <v>6</v>
      </c>
      <c r="C20" s="13" t="s">
        <v>36</v>
      </c>
      <c r="D20" s="30">
        <f>D18</f>
        <v>2346360</v>
      </c>
      <c r="E20" s="34">
        <v>1.7469999999999999E-2</v>
      </c>
      <c r="F20" s="17">
        <f>ROUND(D20*E20,2)</f>
        <v>40990.910000000003</v>
      </c>
      <c r="G20" s="17">
        <v>23</v>
      </c>
      <c r="H20" s="17">
        <f t="shared" si="1"/>
        <v>9427.91</v>
      </c>
      <c r="I20" s="17">
        <f t="shared" si="2"/>
        <v>50418.820000000007</v>
      </c>
    </row>
    <row r="21" spans="1:10" ht="24" x14ac:dyDescent="0.25">
      <c r="A21" s="12" t="s">
        <v>39</v>
      </c>
      <c r="B21" s="13" t="s">
        <v>10</v>
      </c>
      <c r="C21" s="13">
        <v>1</v>
      </c>
      <c r="D21" s="30">
        <v>9653520</v>
      </c>
      <c r="E21" s="35">
        <v>6.11E-3</v>
      </c>
      <c r="F21" s="17">
        <f t="shared" ref="F21" si="3">ROUND(D21*E21,2)</f>
        <v>58983.01</v>
      </c>
      <c r="G21" s="17">
        <v>23</v>
      </c>
      <c r="H21" s="17">
        <f t="shared" si="1"/>
        <v>13566.09</v>
      </c>
      <c r="I21" s="17">
        <f t="shared" si="2"/>
        <v>72549.100000000006</v>
      </c>
    </row>
    <row r="22" spans="1:10" hidden="1" x14ac:dyDescent="0.25">
      <c r="A22" s="6"/>
      <c r="B22" s="6"/>
      <c r="C22" s="6"/>
      <c r="D22" s="6"/>
      <c r="E22" s="7"/>
      <c r="F22" s="27"/>
      <c r="G22" s="15" t="s">
        <v>11</v>
      </c>
      <c r="H22" s="15"/>
      <c r="I22" s="36">
        <f>SUM(I18:I21)</f>
        <v>122967.92000000001</v>
      </c>
    </row>
    <row r="23" spans="1:10" ht="24" hidden="1" x14ac:dyDescent="0.25">
      <c r="A23" s="10" t="s">
        <v>16</v>
      </c>
      <c r="B23" s="10" t="s">
        <v>1</v>
      </c>
      <c r="C23" s="11"/>
      <c r="D23" s="11" t="s">
        <v>2</v>
      </c>
      <c r="E23" s="12" t="s">
        <v>12</v>
      </c>
      <c r="F23" s="15" t="s">
        <v>13</v>
      </c>
      <c r="G23" s="15" t="s">
        <v>14</v>
      </c>
      <c r="H23" s="15"/>
      <c r="I23" s="15" t="s">
        <v>15</v>
      </c>
    </row>
    <row r="24" spans="1:10" hidden="1" x14ac:dyDescent="0.25">
      <c r="A24" s="10" t="s">
        <v>5</v>
      </c>
      <c r="B24" s="13" t="s">
        <v>6</v>
      </c>
      <c r="C24" s="13"/>
      <c r="D24" s="30"/>
      <c r="E24" s="18">
        <v>0.10847</v>
      </c>
      <c r="F24" s="17">
        <f>ROUND(D24*E24,2)</f>
        <v>0</v>
      </c>
      <c r="G24" s="17">
        <v>23</v>
      </c>
      <c r="H24" s="17"/>
      <c r="I24" s="17">
        <f>ROUND(F24*1.23,2)</f>
        <v>0</v>
      </c>
    </row>
    <row r="25" spans="1:10" hidden="1" x14ac:dyDescent="0.25">
      <c r="A25" s="10" t="s">
        <v>7</v>
      </c>
      <c r="B25" s="13" t="s">
        <v>8</v>
      </c>
      <c r="C25" s="13"/>
      <c r="D25" s="17"/>
      <c r="E25" s="33">
        <v>15.85</v>
      </c>
      <c r="F25" s="17">
        <f t="shared" ref="F25:F27" si="4">ROUND(D25*E25,2)</f>
        <v>0</v>
      </c>
      <c r="G25" s="17">
        <v>23</v>
      </c>
      <c r="H25" s="17"/>
      <c r="I25" s="17">
        <f t="shared" ref="I25:I27" si="5">ROUND(F25*1.23,2)</f>
        <v>0</v>
      </c>
    </row>
    <row r="26" spans="1:10" hidden="1" x14ac:dyDescent="0.25">
      <c r="A26" s="10" t="s">
        <v>9</v>
      </c>
      <c r="B26" s="13" t="s">
        <v>6</v>
      </c>
      <c r="C26" s="13"/>
      <c r="D26" s="30"/>
      <c r="E26" s="34">
        <v>3.3599999999999998E-2</v>
      </c>
      <c r="F26" s="17">
        <f t="shared" si="4"/>
        <v>0</v>
      </c>
      <c r="G26" s="17">
        <v>23</v>
      </c>
      <c r="H26" s="17"/>
      <c r="I26" s="17">
        <f t="shared" si="5"/>
        <v>0</v>
      </c>
    </row>
    <row r="27" spans="1:10" hidden="1" x14ac:dyDescent="0.25">
      <c r="A27" s="10" t="s">
        <v>17</v>
      </c>
      <c r="B27" s="13" t="s">
        <v>10</v>
      </c>
      <c r="C27" s="13"/>
      <c r="D27" s="17"/>
      <c r="E27" s="34">
        <v>173.62</v>
      </c>
      <c r="F27" s="17">
        <f t="shared" si="4"/>
        <v>0</v>
      </c>
      <c r="G27" s="17">
        <v>23</v>
      </c>
      <c r="H27" s="17"/>
      <c r="I27" s="17">
        <f t="shared" si="5"/>
        <v>0</v>
      </c>
    </row>
    <row r="28" spans="1:10" hidden="1" x14ac:dyDescent="0.25">
      <c r="A28" s="6"/>
      <c r="B28" s="6"/>
      <c r="C28" s="6"/>
      <c r="D28" s="6"/>
      <c r="E28" s="7"/>
      <c r="F28" s="27"/>
      <c r="G28" s="15" t="s">
        <v>11</v>
      </c>
      <c r="H28" s="15"/>
      <c r="I28" s="36">
        <f>SUM(I24:I27)</f>
        <v>0</v>
      </c>
    </row>
    <row r="29" spans="1:10" x14ac:dyDescent="0.25">
      <c r="A29" s="6"/>
      <c r="B29" s="6"/>
      <c r="C29" s="6"/>
      <c r="D29" s="6"/>
      <c r="E29" s="7"/>
      <c r="F29" s="27"/>
      <c r="G29" s="15" t="s">
        <v>11</v>
      </c>
      <c r="H29" s="15">
        <f>SUM(H18:H28)</f>
        <v>22994</v>
      </c>
      <c r="I29" s="36">
        <f>SUM(I18:I21)</f>
        <v>122967.92000000001</v>
      </c>
    </row>
    <row r="30" spans="1:10" x14ac:dyDescent="0.25">
      <c r="A30" s="6"/>
      <c r="B30" s="6"/>
      <c r="C30" s="6"/>
      <c r="D30" s="6"/>
      <c r="E30" s="7"/>
      <c r="F30" s="27"/>
      <c r="G30" s="37"/>
      <c r="H30" s="37"/>
      <c r="I30" s="37"/>
    </row>
    <row r="31" spans="1:10" x14ac:dyDescent="0.25">
      <c r="A31" s="6">
        <v>2</v>
      </c>
      <c r="B31" s="6"/>
      <c r="C31" s="6"/>
      <c r="D31" s="6"/>
      <c r="E31" s="7"/>
      <c r="F31" s="27"/>
      <c r="G31" s="28" t="s">
        <v>20</v>
      </c>
      <c r="H31" s="28"/>
      <c r="I31" s="28"/>
    </row>
    <row r="32" spans="1:10" ht="36" x14ac:dyDescent="0.25">
      <c r="A32" s="10" t="s">
        <v>35</v>
      </c>
      <c r="B32" s="10" t="s">
        <v>1</v>
      </c>
      <c r="C32" s="11" t="s">
        <v>29</v>
      </c>
      <c r="D32" s="11" t="s">
        <v>27</v>
      </c>
      <c r="E32" s="12" t="s">
        <v>53</v>
      </c>
      <c r="F32" s="21" t="s">
        <v>32</v>
      </c>
      <c r="G32" s="21" t="s">
        <v>37</v>
      </c>
      <c r="H32" s="21" t="s">
        <v>30</v>
      </c>
      <c r="I32" s="21" t="s">
        <v>31</v>
      </c>
    </row>
    <row r="33" spans="1:10" x14ac:dyDescent="0.25">
      <c r="A33" s="10" t="s">
        <v>5</v>
      </c>
      <c r="B33" s="13" t="s">
        <v>6</v>
      </c>
      <c r="C33" s="13" t="s">
        <v>36</v>
      </c>
      <c r="D33" s="30">
        <v>106621</v>
      </c>
      <c r="E33" s="18"/>
      <c r="F33" s="17">
        <f>ROUND(D33*E33,2)</f>
        <v>0</v>
      </c>
      <c r="G33" s="17">
        <v>23</v>
      </c>
      <c r="H33" s="17">
        <f t="shared" ref="H33:H36" si="6">ROUND(F33*0.23,2)</f>
        <v>0</v>
      </c>
      <c r="I33" s="17">
        <f t="shared" ref="I33:I36" si="7">F33+H33</f>
        <v>0</v>
      </c>
      <c r="J33" s="31"/>
    </row>
    <row r="34" spans="1:10" ht="24" x14ac:dyDescent="0.25">
      <c r="A34" s="12" t="s">
        <v>49</v>
      </c>
      <c r="B34" s="13" t="s">
        <v>28</v>
      </c>
      <c r="C34" s="13">
        <v>1</v>
      </c>
      <c r="D34" s="17">
        <v>2</v>
      </c>
      <c r="E34" s="33"/>
      <c r="F34" s="17">
        <f>ROUND(C34*D34*E34,2)</f>
        <v>0</v>
      </c>
      <c r="G34" s="17">
        <v>23</v>
      </c>
      <c r="H34" s="17">
        <f t="shared" si="6"/>
        <v>0</v>
      </c>
      <c r="I34" s="17">
        <f t="shared" si="7"/>
        <v>0</v>
      </c>
    </row>
    <row r="35" spans="1:10" x14ac:dyDescent="0.25">
      <c r="A35" s="10" t="s">
        <v>9</v>
      </c>
      <c r="B35" s="13" t="s">
        <v>6</v>
      </c>
      <c r="C35" s="13" t="s">
        <v>36</v>
      </c>
      <c r="D35" s="30">
        <f>D33</f>
        <v>106621</v>
      </c>
      <c r="E35" s="34">
        <v>1.7469999999999999E-2</v>
      </c>
      <c r="F35" s="17">
        <f t="shared" ref="F35" si="8">ROUND(D35*E35,2)</f>
        <v>1862.67</v>
      </c>
      <c r="G35" s="17">
        <v>23</v>
      </c>
      <c r="H35" s="17">
        <f t="shared" si="6"/>
        <v>428.41</v>
      </c>
      <c r="I35" s="17">
        <f t="shared" si="7"/>
        <v>2291.08</v>
      </c>
    </row>
    <row r="36" spans="1:10" ht="24" x14ac:dyDescent="0.25">
      <c r="A36" s="12" t="s">
        <v>50</v>
      </c>
      <c r="B36" s="13" t="s">
        <v>10</v>
      </c>
      <c r="C36" s="13">
        <v>1</v>
      </c>
      <c r="D36" s="30">
        <v>386880</v>
      </c>
      <c r="E36" s="35">
        <v>6.11E-3</v>
      </c>
      <c r="F36" s="17">
        <f>ROUND(D36*E36,2)</f>
        <v>2363.84</v>
      </c>
      <c r="G36" s="17">
        <v>23</v>
      </c>
      <c r="H36" s="17">
        <f t="shared" si="6"/>
        <v>543.67999999999995</v>
      </c>
      <c r="I36" s="17">
        <f t="shared" si="7"/>
        <v>2907.52</v>
      </c>
    </row>
    <row r="37" spans="1:10" x14ac:dyDescent="0.25">
      <c r="A37" s="6"/>
      <c r="B37" s="6"/>
      <c r="C37" s="6"/>
      <c r="D37" s="6"/>
      <c r="E37" s="7"/>
      <c r="F37" s="27"/>
      <c r="G37" s="15" t="s">
        <v>11</v>
      </c>
      <c r="H37" s="15">
        <f>SUM(H33:H36)</f>
        <v>972.08999999999992</v>
      </c>
      <c r="I37" s="36">
        <f>SUM(I33:I36)</f>
        <v>5198.6000000000004</v>
      </c>
    </row>
    <row r="38" spans="1:10" x14ac:dyDescent="0.25">
      <c r="A38" s="6"/>
      <c r="B38" s="6"/>
      <c r="C38" s="6"/>
      <c r="D38" s="6"/>
      <c r="E38" s="7"/>
      <c r="F38" s="27"/>
      <c r="G38" s="37"/>
      <c r="H38" s="37"/>
      <c r="I38" s="25"/>
    </row>
    <row r="39" spans="1:10" hidden="1" x14ac:dyDescent="0.25">
      <c r="A39" s="6">
        <v>6</v>
      </c>
      <c r="B39" s="6"/>
      <c r="C39" s="6"/>
      <c r="D39" s="6"/>
      <c r="E39" s="7"/>
      <c r="F39" s="27"/>
      <c r="G39" s="38" t="s">
        <v>18</v>
      </c>
      <c r="H39" s="38"/>
      <c r="I39" s="28"/>
    </row>
    <row r="40" spans="1:10" ht="24" hidden="1" x14ac:dyDescent="0.25">
      <c r="A40" s="10" t="s">
        <v>16</v>
      </c>
      <c r="B40" s="10" t="s">
        <v>1</v>
      </c>
      <c r="C40" s="11"/>
      <c r="D40" s="11" t="s">
        <v>2</v>
      </c>
      <c r="E40" s="12" t="s">
        <v>12</v>
      </c>
      <c r="F40" s="15" t="s">
        <v>13</v>
      </c>
      <c r="G40" s="15" t="s">
        <v>14</v>
      </c>
      <c r="H40" s="15"/>
      <c r="I40" s="15" t="s">
        <v>15</v>
      </c>
    </row>
    <row r="41" spans="1:10" hidden="1" x14ac:dyDescent="0.25">
      <c r="A41" s="10" t="s">
        <v>5</v>
      </c>
      <c r="B41" s="13" t="s">
        <v>6</v>
      </c>
      <c r="C41" s="13"/>
      <c r="D41" s="30"/>
      <c r="E41" s="18">
        <v>0.10847</v>
      </c>
      <c r="F41" s="17">
        <f>ROUND(D41*E41,2)</f>
        <v>0</v>
      </c>
      <c r="G41" s="17">
        <v>23</v>
      </c>
      <c r="H41" s="17"/>
      <c r="I41" s="17">
        <f>ROUND(F41*1.23,2)</f>
        <v>0</v>
      </c>
    </row>
    <row r="42" spans="1:10" hidden="1" x14ac:dyDescent="0.25">
      <c r="A42" s="10" t="s">
        <v>7</v>
      </c>
      <c r="B42" s="13" t="s">
        <v>8</v>
      </c>
      <c r="C42" s="13"/>
      <c r="D42" s="17"/>
      <c r="E42" s="33">
        <v>6.28</v>
      </c>
      <c r="F42" s="17">
        <f t="shared" ref="F42:F44" si="9">ROUND(D42*E42,2)</f>
        <v>0</v>
      </c>
      <c r="G42" s="17">
        <v>23</v>
      </c>
      <c r="H42" s="17"/>
      <c r="I42" s="17">
        <f t="shared" ref="I42:I44" si="10">ROUND(F42*1.23,2)</f>
        <v>0</v>
      </c>
    </row>
    <row r="43" spans="1:10" hidden="1" x14ac:dyDescent="0.25">
      <c r="A43" s="10" t="s">
        <v>9</v>
      </c>
      <c r="B43" s="13" t="s">
        <v>6</v>
      </c>
      <c r="C43" s="13"/>
      <c r="D43" s="30"/>
      <c r="E43" s="34">
        <v>3.4930000000000003E-2</v>
      </c>
      <c r="F43" s="17">
        <f t="shared" si="9"/>
        <v>0</v>
      </c>
      <c r="G43" s="17">
        <v>23</v>
      </c>
      <c r="H43" s="17"/>
      <c r="I43" s="17">
        <f t="shared" si="10"/>
        <v>0</v>
      </c>
    </row>
    <row r="44" spans="1:10" hidden="1" x14ac:dyDescent="0.25">
      <c r="A44" s="10" t="s">
        <v>17</v>
      </c>
      <c r="B44" s="13" t="s">
        <v>10</v>
      </c>
      <c r="C44" s="13"/>
      <c r="D44" s="15"/>
      <c r="E44" s="34">
        <v>31.37</v>
      </c>
      <c r="F44" s="17">
        <f t="shared" si="9"/>
        <v>0</v>
      </c>
      <c r="G44" s="17">
        <v>23</v>
      </c>
      <c r="H44" s="17"/>
      <c r="I44" s="17">
        <f t="shared" si="10"/>
        <v>0</v>
      </c>
    </row>
    <row r="45" spans="1:10" hidden="1" x14ac:dyDescent="0.25">
      <c r="A45" s="6"/>
      <c r="B45" s="6"/>
      <c r="C45" s="6"/>
      <c r="D45" s="6"/>
      <c r="E45" s="7"/>
      <c r="F45" s="27"/>
      <c r="G45" s="15" t="s">
        <v>11</v>
      </c>
      <c r="H45" s="15"/>
      <c r="I45" s="36">
        <f>SUM(I41:I44)</f>
        <v>0</v>
      </c>
    </row>
    <row r="46" spans="1:10" hidden="1" x14ac:dyDescent="0.25">
      <c r="A46" s="6"/>
      <c r="B46" s="6"/>
      <c r="C46" s="6"/>
      <c r="D46" s="6"/>
      <c r="E46" s="7"/>
      <c r="F46" s="27"/>
      <c r="G46" s="37"/>
      <c r="H46" s="37"/>
      <c r="I46" s="37"/>
    </row>
    <row r="47" spans="1:10" hidden="1" x14ac:dyDescent="0.25">
      <c r="A47" s="6">
        <v>7</v>
      </c>
      <c r="B47" s="6"/>
      <c r="C47" s="6"/>
      <c r="D47" s="6"/>
      <c r="E47" s="7"/>
      <c r="F47" s="27"/>
      <c r="G47" s="38" t="s">
        <v>21</v>
      </c>
      <c r="H47" s="38"/>
      <c r="I47" s="28" t="s">
        <v>19</v>
      </c>
    </row>
    <row r="48" spans="1:10" ht="24" hidden="1" x14ac:dyDescent="0.25">
      <c r="A48" s="10" t="s">
        <v>16</v>
      </c>
      <c r="B48" s="10" t="s">
        <v>1</v>
      </c>
      <c r="C48" s="11"/>
      <c r="D48" s="11" t="s">
        <v>2</v>
      </c>
      <c r="E48" s="12" t="s">
        <v>12</v>
      </c>
      <c r="F48" s="15" t="s">
        <v>13</v>
      </c>
      <c r="G48" s="15" t="s">
        <v>14</v>
      </c>
      <c r="H48" s="15"/>
      <c r="I48" s="15" t="s">
        <v>15</v>
      </c>
    </row>
    <row r="49" spans="1:10" hidden="1" x14ac:dyDescent="0.25">
      <c r="A49" s="10" t="s">
        <v>5</v>
      </c>
      <c r="B49" s="13" t="s">
        <v>6</v>
      </c>
      <c r="C49" s="13"/>
      <c r="D49" s="30"/>
      <c r="E49" s="18">
        <v>0.10485</v>
      </c>
      <c r="F49" s="17">
        <f>ROUND(D49*E49,2)</f>
        <v>0</v>
      </c>
      <c r="G49" s="17">
        <v>23</v>
      </c>
      <c r="H49" s="17"/>
      <c r="I49" s="17">
        <f>ROUND(F49*1.23,2)</f>
        <v>0</v>
      </c>
    </row>
    <row r="50" spans="1:10" hidden="1" x14ac:dyDescent="0.25">
      <c r="A50" s="10" t="s">
        <v>7</v>
      </c>
      <c r="B50" s="13" t="s">
        <v>8</v>
      </c>
      <c r="C50" s="13"/>
      <c r="D50" s="17"/>
      <c r="E50" s="33">
        <v>6.28</v>
      </c>
      <c r="F50" s="17">
        <f t="shared" ref="F50:F52" si="11">ROUND(D50*E50,2)</f>
        <v>0</v>
      </c>
      <c r="G50" s="17">
        <v>23</v>
      </c>
      <c r="H50" s="17"/>
      <c r="I50" s="17">
        <f t="shared" ref="I50:I52" si="12">ROUND(F50*1.23,2)</f>
        <v>0</v>
      </c>
    </row>
    <row r="51" spans="1:10" hidden="1" x14ac:dyDescent="0.25">
      <c r="A51" s="10" t="s">
        <v>9</v>
      </c>
      <c r="B51" s="13" t="s">
        <v>6</v>
      </c>
      <c r="C51" s="13"/>
      <c r="D51" s="30"/>
      <c r="E51" s="34">
        <v>3.4930000000000003E-2</v>
      </c>
      <c r="F51" s="17">
        <f t="shared" si="11"/>
        <v>0</v>
      </c>
      <c r="G51" s="17">
        <v>23</v>
      </c>
      <c r="H51" s="17"/>
      <c r="I51" s="17">
        <f t="shared" si="12"/>
        <v>0</v>
      </c>
    </row>
    <row r="52" spans="1:10" hidden="1" x14ac:dyDescent="0.25">
      <c r="A52" s="10" t="s">
        <v>17</v>
      </c>
      <c r="B52" s="13" t="s">
        <v>10</v>
      </c>
      <c r="C52" s="13"/>
      <c r="D52" s="15"/>
      <c r="E52" s="34">
        <v>31.37</v>
      </c>
      <c r="F52" s="17">
        <f t="shared" si="11"/>
        <v>0</v>
      </c>
      <c r="G52" s="17">
        <v>23</v>
      </c>
      <c r="H52" s="17"/>
      <c r="I52" s="17">
        <f t="shared" si="12"/>
        <v>0</v>
      </c>
    </row>
    <row r="53" spans="1:10" hidden="1" x14ac:dyDescent="0.25">
      <c r="A53" s="6"/>
      <c r="B53" s="39"/>
      <c r="C53" s="39"/>
      <c r="D53" s="40"/>
      <c r="E53" s="7"/>
      <c r="F53" s="27"/>
      <c r="G53" s="15" t="s">
        <v>11</v>
      </c>
      <c r="H53" s="15"/>
      <c r="I53" s="36">
        <f>SUM(I49:I52)</f>
        <v>0</v>
      </c>
    </row>
    <row r="54" spans="1:10" x14ac:dyDescent="0.25">
      <c r="A54" s="6">
        <v>3</v>
      </c>
      <c r="B54" s="6"/>
      <c r="C54" s="6"/>
      <c r="D54" s="6"/>
      <c r="E54" s="7"/>
      <c r="F54" s="27"/>
      <c r="G54" s="28" t="s">
        <v>22</v>
      </c>
      <c r="H54" s="28"/>
      <c r="I54" s="28"/>
    </row>
    <row r="55" spans="1:10" ht="36" x14ac:dyDescent="0.25">
      <c r="A55" s="10" t="s">
        <v>35</v>
      </c>
      <c r="B55" s="10" t="s">
        <v>1</v>
      </c>
      <c r="C55" s="11" t="s">
        <v>29</v>
      </c>
      <c r="D55" s="11" t="s">
        <v>27</v>
      </c>
      <c r="E55" s="12" t="s">
        <v>53</v>
      </c>
      <c r="F55" s="21" t="s">
        <v>32</v>
      </c>
      <c r="G55" s="21" t="s">
        <v>37</v>
      </c>
      <c r="H55" s="21" t="s">
        <v>30</v>
      </c>
      <c r="I55" s="21" t="s">
        <v>31</v>
      </c>
    </row>
    <row r="56" spans="1:10" x14ac:dyDescent="0.25">
      <c r="A56" s="10" t="s">
        <v>5</v>
      </c>
      <c r="B56" s="13" t="s">
        <v>6</v>
      </c>
      <c r="C56" s="13" t="s">
        <v>36</v>
      </c>
      <c r="D56" s="30">
        <v>2527633</v>
      </c>
      <c r="E56" s="18"/>
      <c r="F56" s="17">
        <f>ROUND(D56*E56,2)</f>
        <v>0</v>
      </c>
      <c r="G56" s="17">
        <v>23</v>
      </c>
      <c r="H56" s="17">
        <f t="shared" ref="H56:H59" si="13">ROUND(F56*0.23,2)</f>
        <v>0</v>
      </c>
      <c r="I56" s="17">
        <f t="shared" ref="I56:I59" si="14">F56+H56</f>
        <v>0</v>
      </c>
      <c r="J56" s="31"/>
    </row>
    <row r="57" spans="1:10" x14ac:dyDescent="0.25">
      <c r="A57" s="10" t="s">
        <v>41</v>
      </c>
      <c r="B57" s="13" t="s">
        <v>28</v>
      </c>
      <c r="C57" s="13">
        <v>16</v>
      </c>
      <c r="D57" s="17">
        <v>12</v>
      </c>
      <c r="E57" s="33"/>
      <c r="F57" s="17">
        <f>ROUND(C57*D57*E57,2)</f>
        <v>0</v>
      </c>
      <c r="G57" s="17">
        <v>23</v>
      </c>
      <c r="H57" s="17">
        <f t="shared" si="13"/>
        <v>0</v>
      </c>
      <c r="I57" s="17">
        <f t="shared" si="14"/>
        <v>0</v>
      </c>
    </row>
    <row r="58" spans="1:10" x14ac:dyDescent="0.25">
      <c r="A58" s="10" t="s">
        <v>9</v>
      </c>
      <c r="B58" s="13" t="s">
        <v>6</v>
      </c>
      <c r="C58" s="13" t="s">
        <v>36</v>
      </c>
      <c r="D58" s="30">
        <f>D56</f>
        <v>2527633</v>
      </c>
      <c r="E58" s="34">
        <v>2.4559999999999998E-2</v>
      </c>
      <c r="F58" s="17">
        <f t="shared" ref="F58" si="15">ROUND(D58*E58,2)</f>
        <v>62078.67</v>
      </c>
      <c r="G58" s="17">
        <v>23</v>
      </c>
      <c r="H58" s="17">
        <f t="shared" si="13"/>
        <v>14278.09</v>
      </c>
      <c r="I58" s="17">
        <f t="shared" si="14"/>
        <v>76356.759999999995</v>
      </c>
    </row>
    <row r="59" spans="1:10" x14ac:dyDescent="0.25">
      <c r="A59" s="10" t="s">
        <v>17</v>
      </c>
      <c r="B59" s="13" t="s">
        <v>28</v>
      </c>
      <c r="C59" s="13">
        <f>C57</f>
        <v>16</v>
      </c>
      <c r="D59" s="17">
        <v>12</v>
      </c>
      <c r="E59" s="34">
        <v>222.34</v>
      </c>
      <c r="F59" s="17">
        <f>ROUND(C59*D59*E59,2)</f>
        <v>42689.279999999999</v>
      </c>
      <c r="G59" s="17">
        <v>23</v>
      </c>
      <c r="H59" s="17">
        <f t="shared" si="13"/>
        <v>9818.5300000000007</v>
      </c>
      <c r="I59" s="17">
        <f t="shared" si="14"/>
        <v>52507.81</v>
      </c>
    </row>
    <row r="60" spans="1:10" x14ac:dyDescent="0.25">
      <c r="A60" s="6"/>
      <c r="B60" s="6"/>
      <c r="C60" s="6"/>
      <c r="D60" s="6"/>
      <c r="E60" s="7"/>
      <c r="F60" s="27"/>
      <c r="G60" s="15" t="s">
        <v>11</v>
      </c>
      <c r="H60" s="15">
        <f>SUM(H56:H59)</f>
        <v>24096.620000000003</v>
      </c>
      <c r="I60" s="36">
        <f>SUM(I56:I59)</f>
        <v>128864.56999999999</v>
      </c>
    </row>
    <row r="61" spans="1:10" x14ac:dyDescent="0.25">
      <c r="A61" s="6"/>
      <c r="B61" s="6"/>
      <c r="C61" s="6"/>
      <c r="D61" s="6"/>
      <c r="E61" s="7"/>
      <c r="F61" s="27"/>
      <c r="G61" s="37"/>
      <c r="H61" s="37"/>
      <c r="I61" s="37"/>
    </row>
    <row r="62" spans="1:10" x14ac:dyDescent="0.25">
      <c r="A62" s="6">
        <v>4</v>
      </c>
      <c r="B62" s="6"/>
      <c r="C62" s="6"/>
      <c r="D62" s="6"/>
      <c r="E62" s="7"/>
      <c r="F62" s="27"/>
      <c r="G62" s="28" t="s">
        <v>25</v>
      </c>
      <c r="H62" s="28"/>
      <c r="I62" s="28"/>
    </row>
    <row r="63" spans="1:10" ht="36" x14ac:dyDescent="0.25">
      <c r="A63" s="10" t="s">
        <v>35</v>
      </c>
      <c r="B63" s="10" t="s">
        <v>1</v>
      </c>
      <c r="C63" s="11" t="s">
        <v>29</v>
      </c>
      <c r="D63" s="11" t="s">
        <v>27</v>
      </c>
      <c r="E63" s="12" t="s">
        <v>53</v>
      </c>
      <c r="F63" s="21" t="s">
        <v>32</v>
      </c>
      <c r="G63" s="21" t="s">
        <v>37</v>
      </c>
      <c r="H63" s="21" t="s">
        <v>30</v>
      </c>
      <c r="I63" s="21" t="s">
        <v>31</v>
      </c>
    </row>
    <row r="64" spans="1:10" x14ac:dyDescent="0.25">
      <c r="A64" s="10" t="s">
        <v>5</v>
      </c>
      <c r="B64" s="13" t="s">
        <v>6</v>
      </c>
      <c r="C64" s="13" t="s">
        <v>36</v>
      </c>
      <c r="D64" s="30">
        <v>208436</v>
      </c>
      <c r="E64" s="18"/>
      <c r="F64" s="17">
        <f>ROUND(D64*E64,2)</f>
        <v>0</v>
      </c>
      <c r="G64" s="17">
        <v>23</v>
      </c>
      <c r="H64" s="17">
        <f t="shared" ref="H64" si="16">ROUND(F64*0.23,2)</f>
        <v>0</v>
      </c>
      <c r="I64" s="17">
        <f t="shared" ref="I64" si="17">F64+H64</f>
        <v>0</v>
      </c>
      <c r="J64" s="31"/>
    </row>
    <row r="65" spans="1:10" x14ac:dyDescent="0.25">
      <c r="A65" s="10" t="s">
        <v>42</v>
      </c>
      <c r="B65" s="13" t="s">
        <v>28</v>
      </c>
      <c r="C65" s="13">
        <v>1</v>
      </c>
      <c r="D65" s="17">
        <v>12</v>
      </c>
      <c r="E65" s="33"/>
      <c r="F65" s="17">
        <f>ROUND(C65*D65*E65,2)</f>
        <v>0</v>
      </c>
      <c r="G65" s="17">
        <v>23</v>
      </c>
      <c r="H65" s="17">
        <f t="shared" ref="H65:H67" si="18">ROUND(F65*0.23,2)</f>
        <v>0</v>
      </c>
      <c r="I65" s="17">
        <f t="shared" ref="I65:I67" si="19">F65+H65</f>
        <v>0</v>
      </c>
    </row>
    <row r="66" spans="1:10" x14ac:dyDescent="0.25">
      <c r="A66" s="10" t="s">
        <v>9</v>
      </c>
      <c r="B66" s="13" t="s">
        <v>6</v>
      </c>
      <c r="C66" s="13" t="s">
        <v>36</v>
      </c>
      <c r="D66" s="30">
        <f>D64</f>
        <v>208436</v>
      </c>
      <c r="E66" s="34">
        <v>2.4559999999999998E-2</v>
      </c>
      <c r="F66" s="17">
        <f t="shared" ref="F66" si="20">ROUND(D66*E66,2)</f>
        <v>5119.1899999999996</v>
      </c>
      <c r="G66" s="17">
        <v>23</v>
      </c>
      <c r="H66" s="17">
        <f t="shared" si="18"/>
        <v>1177.4100000000001</v>
      </c>
      <c r="I66" s="17">
        <f t="shared" si="19"/>
        <v>6296.5999999999995</v>
      </c>
    </row>
    <row r="67" spans="1:10" x14ac:dyDescent="0.25">
      <c r="A67" s="10" t="s">
        <v>17</v>
      </c>
      <c r="B67" s="13" t="s">
        <v>28</v>
      </c>
      <c r="C67" s="13">
        <f>C65</f>
        <v>1</v>
      </c>
      <c r="D67" s="17">
        <f>D65</f>
        <v>12</v>
      </c>
      <c r="E67" s="34">
        <v>222.34</v>
      </c>
      <c r="F67" s="17">
        <f>ROUND(C67*D67*E67,2)</f>
        <v>2668.08</v>
      </c>
      <c r="G67" s="17">
        <v>23</v>
      </c>
      <c r="H67" s="17">
        <f t="shared" si="18"/>
        <v>613.66</v>
      </c>
      <c r="I67" s="17">
        <f t="shared" si="19"/>
        <v>3281.74</v>
      </c>
      <c r="J67" s="41"/>
    </row>
    <row r="68" spans="1:10" x14ac:dyDescent="0.25">
      <c r="A68" s="6"/>
      <c r="B68" s="6"/>
      <c r="C68" s="6"/>
      <c r="D68" s="6"/>
      <c r="E68" s="7"/>
      <c r="F68" s="27"/>
      <c r="G68" s="15" t="s">
        <v>11</v>
      </c>
      <c r="H68" s="15">
        <f>SUM(H64:H67)</f>
        <v>1791.0700000000002</v>
      </c>
      <c r="I68" s="36">
        <f>SUM(I64:I67)</f>
        <v>9578.34</v>
      </c>
      <c r="J68" s="41"/>
    </row>
    <row r="69" spans="1:10" x14ac:dyDescent="0.25">
      <c r="A69" s="6"/>
      <c r="B69" s="6"/>
      <c r="C69" s="6"/>
      <c r="D69" s="6"/>
      <c r="E69" s="7"/>
      <c r="F69" s="27"/>
      <c r="G69" s="37"/>
      <c r="H69" s="37"/>
      <c r="I69" s="37"/>
      <c r="J69" s="41"/>
    </row>
    <row r="70" spans="1:10" x14ac:dyDescent="0.25">
      <c r="A70" s="6">
        <v>5</v>
      </c>
      <c r="B70" s="6"/>
      <c r="C70" s="6"/>
      <c r="D70" s="6"/>
      <c r="E70" s="7"/>
      <c r="F70" s="27"/>
      <c r="G70" s="28" t="s">
        <v>25</v>
      </c>
      <c r="H70" s="28"/>
      <c r="I70" s="28"/>
      <c r="J70" s="41"/>
    </row>
    <row r="71" spans="1:10" ht="36" x14ac:dyDescent="0.25">
      <c r="A71" s="10" t="s">
        <v>35</v>
      </c>
      <c r="B71" s="10" t="s">
        <v>1</v>
      </c>
      <c r="C71" s="11" t="s">
        <v>29</v>
      </c>
      <c r="D71" s="11" t="s">
        <v>27</v>
      </c>
      <c r="E71" s="12" t="s">
        <v>53</v>
      </c>
      <c r="F71" s="21" t="s">
        <v>32</v>
      </c>
      <c r="G71" s="21" t="s">
        <v>37</v>
      </c>
      <c r="H71" s="21" t="s">
        <v>30</v>
      </c>
      <c r="I71" s="21" t="s">
        <v>31</v>
      </c>
      <c r="J71" s="41"/>
    </row>
    <row r="72" spans="1:10" x14ac:dyDescent="0.25">
      <c r="A72" s="10" t="s">
        <v>5</v>
      </c>
      <c r="B72" s="13" t="s">
        <v>6</v>
      </c>
      <c r="C72" s="13" t="s">
        <v>36</v>
      </c>
      <c r="D72" s="30">
        <v>82825</v>
      </c>
      <c r="E72" s="18"/>
      <c r="F72" s="17">
        <f>ROUND(D72*E72,2)</f>
        <v>0</v>
      </c>
      <c r="G72" s="17">
        <v>23</v>
      </c>
      <c r="H72" s="17">
        <f t="shared" ref="H72:H75" si="21">ROUND(F72*0.23,2)</f>
        <v>0</v>
      </c>
      <c r="I72" s="17">
        <f t="shared" ref="I72:I75" si="22">F72+H72</f>
        <v>0</v>
      </c>
      <c r="J72" s="42"/>
    </row>
    <row r="73" spans="1:10" ht="24" x14ac:dyDescent="0.25">
      <c r="A73" s="12" t="s">
        <v>51</v>
      </c>
      <c r="B73" s="13" t="s">
        <v>28</v>
      </c>
      <c r="C73" s="13">
        <v>1</v>
      </c>
      <c r="D73" s="17">
        <v>6</v>
      </c>
      <c r="E73" s="33"/>
      <c r="F73" s="17">
        <f>ROUND(C73*D73*E73,2)</f>
        <v>0</v>
      </c>
      <c r="G73" s="17">
        <v>23</v>
      </c>
      <c r="H73" s="17">
        <f t="shared" si="21"/>
        <v>0</v>
      </c>
      <c r="I73" s="17">
        <f t="shared" si="22"/>
        <v>0</v>
      </c>
      <c r="J73" s="41"/>
    </row>
    <row r="74" spans="1:10" x14ac:dyDescent="0.25">
      <c r="A74" s="10" t="s">
        <v>9</v>
      </c>
      <c r="B74" s="13" t="s">
        <v>6</v>
      </c>
      <c r="C74" s="13" t="s">
        <v>36</v>
      </c>
      <c r="D74" s="30">
        <f>D72</f>
        <v>82825</v>
      </c>
      <c r="E74" s="34">
        <v>2.4559999999999998E-2</v>
      </c>
      <c r="F74" s="17">
        <f t="shared" ref="F74" si="23">ROUND(D74*E74,2)</f>
        <v>2034.18</v>
      </c>
      <c r="G74" s="17">
        <v>23</v>
      </c>
      <c r="H74" s="17">
        <f t="shared" si="21"/>
        <v>467.86</v>
      </c>
      <c r="I74" s="17">
        <f t="shared" si="22"/>
        <v>2502.04</v>
      </c>
      <c r="J74" s="41"/>
    </row>
    <row r="75" spans="1:10" x14ac:dyDescent="0.25">
      <c r="A75" s="10" t="s">
        <v>17</v>
      </c>
      <c r="B75" s="13" t="s">
        <v>28</v>
      </c>
      <c r="C75" s="13">
        <f>C73</f>
        <v>1</v>
      </c>
      <c r="D75" s="17">
        <f>D73</f>
        <v>6</v>
      </c>
      <c r="E75" s="34">
        <v>222.34</v>
      </c>
      <c r="F75" s="17">
        <f>ROUND(C75*D75*E75,2)</f>
        <v>1334.04</v>
      </c>
      <c r="G75" s="17">
        <v>23</v>
      </c>
      <c r="H75" s="17">
        <f t="shared" si="21"/>
        <v>306.83</v>
      </c>
      <c r="I75" s="17">
        <f t="shared" si="22"/>
        <v>1640.87</v>
      </c>
      <c r="J75" s="41"/>
    </row>
    <row r="76" spans="1:10" x14ac:dyDescent="0.25">
      <c r="A76" s="6"/>
      <c r="B76" s="6"/>
      <c r="C76" s="6"/>
      <c r="D76" s="6"/>
      <c r="E76" s="7"/>
      <c r="F76" s="27"/>
      <c r="G76" s="15" t="s">
        <v>11</v>
      </c>
      <c r="H76" s="15">
        <f>SUM(H72:H75)</f>
        <v>774.69</v>
      </c>
      <c r="I76" s="36">
        <f>SUM(I72:I75)</f>
        <v>4142.91</v>
      </c>
      <c r="J76" s="41"/>
    </row>
    <row r="77" spans="1:10" x14ac:dyDescent="0.25">
      <c r="A77" s="6"/>
      <c r="B77" s="6"/>
      <c r="C77" s="6"/>
      <c r="D77" s="6"/>
      <c r="E77" s="7"/>
      <c r="F77" s="27"/>
      <c r="G77" s="37"/>
      <c r="H77" s="37"/>
      <c r="I77" s="37"/>
      <c r="J77" s="41"/>
    </row>
    <row r="78" spans="1:10" x14ac:dyDescent="0.25">
      <c r="A78" s="6">
        <v>6</v>
      </c>
      <c r="B78" s="6"/>
      <c r="C78" s="6"/>
      <c r="D78" s="6"/>
      <c r="E78" s="7"/>
      <c r="F78" s="27"/>
      <c r="G78" s="28" t="s">
        <v>21</v>
      </c>
      <c r="H78" s="28"/>
      <c r="I78" s="28"/>
      <c r="J78" s="41"/>
    </row>
    <row r="79" spans="1:10" ht="36" x14ac:dyDescent="0.25">
      <c r="A79" s="10" t="s">
        <v>33</v>
      </c>
      <c r="B79" s="10" t="s">
        <v>1</v>
      </c>
      <c r="C79" s="11" t="s">
        <v>29</v>
      </c>
      <c r="D79" s="11" t="s">
        <v>27</v>
      </c>
      <c r="E79" s="12" t="s">
        <v>53</v>
      </c>
      <c r="F79" s="21" t="s">
        <v>32</v>
      </c>
      <c r="G79" s="21" t="s">
        <v>37</v>
      </c>
      <c r="H79" s="21" t="s">
        <v>30</v>
      </c>
      <c r="I79" s="21" t="s">
        <v>31</v>
      </c>
      <c r="J79" s="41"/>
    </row>
    <row r="80" spans="1:10" x14ac:dyDescent="0.25">
      <c r="A80" s="10" t="s">
        <v>5</v>
      </c>
      <c r="B80" s="13" t="s">
        <v>6</v>
      </c>
      <c r="C80" s="13" t="s">
        <v>36</v>
      </c>
      <c r="D80" s="30">
        <v>293090</v>
      </c>
      <c r="E80" s="18"/>
      <c r="F80" s="17">
        <f>ROUND(D80*E80,2)</f>
        <v>0</v>
      </c>
      <c r="G80" s="17">
        <v>23</v>
      </c>
      <c r="H80" s="17">
        <f t="shared" ref="H80:H83" si="24">ROUND(F80*0.23,2)</f>
        <v>0</v>
      </c>
      <c r="I80" s="17">
        <f t="shared" ref="I80:I83" si="25">F80+H80</f>
        <v>0</v>
      </c>
      <c r="J80" s="42"/>
    </row>
    <row r="81" spans="1:10" x14ac:dyDescent="0.25">
      <c r="A81" s="10" t="s">
        <v>43</v>
      </c>
      <c r="B81" s="13" t="s">
        <v>28</v>
      </c>
      <c r="C81" s="13">
        <v>9</v>
      </c>
      <c r="D81" s="17">
        <v>12</v>
      </c>
      <c r="E81" s="33"/>
      <c r="F81" s="17">
        <f>ROUND(C81*D81*E81,2)</f>
        <v>0</v>
      </c>
      <c r="G81" s="17">
        <v>23</v>
      </c>
      <c r="H81" s="17">
        <f t="shared" si="24"/>
        <v>0</v>
      </c>
      <c r="I81" s="17">
        <f t="shared" si="25"/>
        <v>0</v>
      </c>
      <c r="J81" s="41"/>
    </row>
    <row r="82" spans="1:10" x14ac:dyDescent="0.25">
      <c r="A82" s="10" t="s">
        <v>9</v>
      </c>
      <c r="B82" s="13" t="s">
        <v>6</v>
      </c>
      <c r="C82" s="13" t="s">
        <v>36</v>
      </c>
      <c r="D82" s="30">
        <f>D80</f>
        <v>293090</v>
      </c>
      <c r="E82" s="34">
        <v>2.4889999999999999E-2</v>
      </c>
      <c r="F82" s="17">
        <f t="shared" ref="F82" si="26">ROUND(D82*E82,2)</f>
        <v>7295.01</v>
      </c>
      <c r="G82" s="17">
        <v>23</v>
      </c>
      <c r="H82" s="17">
        <f t="shared" si="24"/>
        <v>1677.85</v>
      </c>
      <c r="I82" s="17">
        <f t="shared" si="25"/>
        <v>8972.86</v>
      </c>
      <c r="J82" s="41"/>
    </row>
    <row r="83" spans="1:10" x14ac:dyDescent="0.25">
      <c r="A83" s="10" t="s">
        <v>17</v>
      </c>
      <c r="B83" s="13" t="s">
        <v>28</v>
      </c>
      <c r="C83" s="13">
        <f>C81</f>
        <v>9</v>
      </c>
      <c r="D83" s="17">
        <f>D81</f>
        <v>12</v>
      </c>
      <c r="E83" s="34">
        <v>40.06</v>
      </c>
      <c r="F83" s="17">
        <f>ROUND(C83*D83*E83,2)</f>
        <v>4326.4799999999996</v>
      </c>
      <c r="G83" s="17">
        <v>23</v>
      </c>
      <c r="H83" s="17">
        <f t="shared" si="24"/>
        <v>995.09</v>
      </c>
      <c r="I83" s="17">
        <f t="shared" si="25"/>
        <v>5321.57</v>
      </c>
      <c r="J83" s="41"/>
    </row>
    <row r="84" spans="1:10" x14ac:dyDescent="0.25">
      <c r="A84" s="6"/>
      <c r="B84" s="6"/>
      <c r="C84" s="6"/>
      <c r="D84" s="6"/>
      <c r="E84" s="7"/>
      <c r="F84" s="27"/>
      <c r="G84" s="15" t="s">
        <v>11</v>
      </c>
      <c r="H84" s="15">
        <f>SUM(H80:H83)</f>
        <v>2672.94</v>
      </c>
      <c r="I84" s="36">
        <f>SUM(I80:I83)</f>
        <v>14294.43</v>
      </c>
      <c r="J84" s="41"/>
    </row>
    <row r="85" spans="1:10" x14ac:dyDescent="0.25">
      <c r="A85" s="6"/>
      <c r="B85" s="6"/>
      <c r="C85" s="6"/>
      <c r="D85" s="6"/>
      <c r="E85" s="7"/>
      <c r="F85" s="27"/>
      <c r="G85" s="37"/>
      <c r="H85" s="37"/>
      <c r="I85" s="37"/>
      <c r="J85" s="41"/>
    </row>
    <row r="86" spans="1:10" x14ac:dyDescent="0.25">
      <c r="A86" s="6">
        <v>7</v>
      </c>
      <c r="B86" s="6"/>
      <c r="C86" s="6"/>
      <c r="D86" s="6"/>
      <c r="E86" s="7"/>
      <c r="F86" s="27"/>
      <c r="G86" s="28" t="s">
        <v>26</v>
      </c>
      <c r="H86" s="28"/>
      <c r="I86" s="28"/>
      <c r="J86" s="41"/>
    </row>
    <row r="87" spans="1:10" ht="36" x14ac:dyDescent="0.25">
      <c r="A87" s="10" t="s">
        <v>35</v>
      </c>
      <c r="B87" s="10" t="s">
        <v>1</v>
      </c>
      <c r="C87" s="11" t="s">
        <v>29</v>
      </c>
      <c r="D87" s="11" t="s">
        <v>27</v>
      </c>
      <c r="E87" s="12" t="s">
        <v>53</v>
      </c>
      <c r="F87" s="21" t="s">
        <v>32</v>
      </c>
      <c r="G87" s="21" t="s">
        <v>37</v>
      </c>
      <c r="H87" s="21" t="s">
        <v>30</v>
      </c>
      <c r="I87" s="21" t="s">
        <v>31</v>
      </c>
      <c r="J87" s="41"/>
    </row>
    <row r="88" spans="1:10" x14ac:dyDescent="0.25">
      <c r="A88" s="10" t="s">
        <v>5</v>
      </c>
      <c r="B88" s="13" t="s">
        <v>6</v>
      </c>
      <c r="C88" s="13" t="s">
        <v>36</v>
      </c>
      <c r="D88" s="30">
        <v>84402</v>
      </c>
      <c r="E88" s="18"/>
      <c r="F88" s="17">
        <f>ROUND(D88*E88,2)</f>
        <v>0</v>
      </c>
      <c r="G88" s="17">
        <v>23</v>
      </c>
      <c r="H88" s="17">
        <f t="shared" ref="H88" si="27">ROUND(F88*0.23,2)</f>
        <v>0</v>
      </c>
      <c r="I88" s="17">
        <f t="shared" ref="I88" si="28">F88+H88</f>
        <v>0</v>
      </c>
      <c r="J88" s="42"/>
    </row>
    <row r="89" spans="1:10" x14ac:dyDescent="0.25">
      <c r="A89" s="10" t="s">
        <v>44</v>
      </c>
      <c r="B89" s="13" t="s">
        <v>28</v>
      </c>
      <c r="C89" s="13">
        <v>2</v>
      </c>
      <c r="D89" s="17">
        <v>12</v>
      </c>
      <c r="E89" s="33"/>
      <c r="F89" s="17">
        <f>ROUND(C89*D89*E89,2)</f>
        <v>0</v>
      </c>
      <c r="G89" s="17">
        <v>23</v>
      </c>
      <c r="H89" s="17">
        <f t="shared" ref="H89:H91" si="29">ROUND(F89*0.23,2)</f>
        <v>0</v>
      </c>
      <c r="I89" s="17">
        <f t="shared" ref="I89:I91" si="30">F89+H89</f>
        <v>0</v>
      </c>
      <c r="J89" s="41"/>
    </row>
    <row r="90" spans="1:10" x14ac:dyDescent="0.25">
      <c r="A90" s="10" t="s">
        <v>9</v>
      </c>
      <c r="B90" s="13" t="s">
        <v>6</v>
      </c>
      <c r="C90" s="13" t="s">
        <v>36</v>
      </c>
      <c r="D90" s="30">
        <f>D88</f>
        <v>84402</v>
      </c>
      <c r="E90" s="34">
        <v>2.4889999999999999E-2</v>
      </c>
      <c r="F90" s="17">
        <f t="shared" ref="F90" si="31">ROUND(D90*E90,2)</f>
        <v>2100.77</v>
      </c>
      <c r="G90" s="17">
        <v>23</v>
      </c>
      <c r="H90" s="17">
        <f t="shared" si="29"/>
        <v>483.18</v>
      </c>
      <c r="I90" s="17">
        <f t="shared" si="30"/>
        <v>2583.9499999999998</v>
      </c>
      <c r="J90" s="41"/>
    </row>
    <row r="91" spans="1:10" x14ac:dyDescent="0.25">
      <c r="A91" s="10" t="s">
        <v>17</v>
      </c>
      <c r="B91" s="13" t="s">
        <v>28</v>
      </c>
      <c r="C91" s="13">
        <f>C89</f>
        <v>2</v>
      </c>
      <c r="D91" s="17">
        <f>D89</f>
        <v>12</v>
      </c>
      <c r="E91" s="34">
        <v>40.06</v>
      </c>
      <c r="F91" s="17">
        <f>ROUND(C91*D91*E91,2)</f>
        <v>961.44</v>
      </c>
      <c r="G91" s="17">
        <v>23</v>
      </c>
      <c r="H91" s="17">
        <f t="shared" si="29"/>
        <v>221.13</v>
      </c>
      <c r="I91" s="17">
        <f t="shared" si="30"/>
        <v>1182.5700000000002</v>
      </c>
      <c r="J91" s="41"/>
    </row>
    <row r="92" spans="1:10" x14ac:dyDescent="0.25">
      <c r="A92" s="6"/>
      <c r="B92" s="6"/>
      <c r="C92" s="6"/>
      <c r="D92" s="6"/>
      <c r="E92" s="7"/>
      <c r="F92" s="27"/>
      <c r="G92" s="15" t="s">
        <v>11</v>
      </c>
      <c r="H92" s="15">
        <f>SUM(H88:H91)</f>
        <v>704.31</v>
      </c>
      <c r="I92" s="36">
        <f>SUM(I88:I91)</f>
        <v>3766.52</v>
      </c>
      <c r="J92" s="41"/>
    </row>
    <row r="93" spans="1:10" ht="6.75" hidden="1" customHeight="1" x14ac:dyDescent="0.25"/>
    <row r="94" spans="1:10" hidden="1" x14ac:dyDescent="0.25">
      <c r="A94" s="6">
        <v>10</v>
      </c>
      <c r="B94" s="6"/>
      <c r="C94" s="6"/>
      <c r="D94" s="6"/>
      <c r="E94" s="7"/>
      <c r="F94" s="27"/>
      <c r="G94" s="38"/>
      <c r="H94" s="38"/>
      <c r="I94" s="28"/>
    </row>
    <row r="95" spans="1:10" ht="24" hidden="1" x14ac:dyDescent="0.25">
      <c r="A95" s="10" t="s">
        <v>16</v>
      </c>
      <c r="B95" s="10" t="s">
        <v>1</v>
      </c>
      <c r="C95" s="11"/>
      <c r="D95" s="11" t="s">
        <v>2</v>
      </c>
      <c r="E95" s="12" t="s">
        <v>12</v>
      </c>
      <c r="F95" s="15" t="s">
        <v>13</v>
      </c>
      <c r="G95" s="15" t="s">
        <v>14</v>
      </c>
      <c r="H95" s="15"/>
      <c r="I95" s="15" t="s">
        <v>15</v>
      </c>
    </row>
    <row r="96" spans="1:10" hidden="1" x14ac:dyDescent="0.25">
      <c r="A96" s="10" t="s">
        <v>5</v>
      </c>
      <c r="B96" s="13" t="s">
        <v>6</v>
      </c>
      <c r="C96" s="13"/>
      <c r="D96" s="30"/>
      <c r="E96" s="18"/>
      <c r="F96" s="17">
        <f>ROUND(D96*E96,2)</f>
        <v>0</v>
      </c>
      <c r="G96" s="17">
        <v>23</v>
      </c>
      <c r="H96" s="17"/>
      <c r="I96" s="17">
        <f>ROUND(F96*1.23,2)</f>
        <v>0</v>
      </c>
    </row>
    <row r="97" spans="1:10" hidden="1" x14ac:dyDescent="0.25">
      <c r="A97" s="10" t="s">
        <v>7</v>
      </c>
      <c r="B97" s="13" t="s">
        <v>8</v>
      </c>
      <c r="C97" s="13"/>
      <c r="D97" s="17"/>
      <c r="E97" s="33"/>
      <c r="F97" s="17">
        <f t="shared" ref="F97:F99" si="32">ROUND(D97*E97,2)</f>
        <v>0</v>
      </c>
      <c r="G97" s="17">
        <v>23</v>
      </c>
      <c r="H97" s="17"/>
      <c r="I97" s="17">
        <f t="shared" ref="I97:I99" si="33">ROUND(F97*1.23,2)</f>
        <v>0</v>
      </c>
    </row>
    <row r="98" spans="1:10" hidden="1" x14ac:dyDescent="0.25">
      <c r="A98" s="10" t="s">
        <v>9</v>
      </c>
      <c r="B98" s="13" t="s">
        <v>6</v>
      </c>
      <c r="C98" s="13"/>
      <c r="D98" s="30">
        <f>D96</f>
        <v>0</v>
      </c>
      <c r="E98" s="34"/>
      <c r="F98" s="17">
        <f t="shared" si="32"/>
        <v>0</v>
      </c>
      <c r="G98" s="17">
        <v>23</v>
      </c>
      <c r="H98" s="17"/>
      <c r="I98" s="17">
        <f t="shared" si="33"/>
        <v>0</v>
      </c>
    </row>
    <row r="99" spans="1:10" hidden="1" x14ac:dyDescent="0.25">
      <c r="A99" s="10" t="s">
        <v>17</v>
      </c>
      <c r="B99" s="13" t="s">
        <v>10</v>
      </c>
      <c r="C99" s="13"/>
      <c r="D99" s="15"/>
      <c r="E99" s="34">
        <v>4.13</v>
      </c>
      <c r="F99" s="17">
        <f t="shared" si="32"/>
        <v>0</v>
      </c>
      <c r="G99" s="17">
        <v>23</v>
      </c>
      <c r="H99" s="17"/>
      <c r="I99" s="17">
        <f t="shared" si="33"/>
        <v>0</v>
      </c>
    </row>
    <row r="100" spans="1:10" hidden="1" x14ac:dyDescent="0.25">
      <c r="A100" s="6"/>
      <c r="B100" s="6"/>
      <c r="C100" s="6"/>
      <c r="D100" s="6"/>
      <c r="E100" s="7"/>
      <c r="F100" s="27"/>
      <c r="G100" s="15" t="s">
        <v>11</v>
      </c>
      <c r="H100" s="15"/>
      <c r="I100" s="36">
        <f>SUM(I96:I99)</f>
        <v>0</v>
      </c>
    </row>
    <row r="101" spans="1:10" hidden="1" x14ac:dyDescent="0.25">
      <c r="A101" s="6"/>
      <c r="B101" s="6"/>
      <c r="C101" s="6"/>
      <c r="D101" s="6"/>
      <c r="E101" s="7"/>
      <c r="F101" s="27"/>
      <c r="G101" s="37"/>
      <c r="H101" s="37"/>
      <c r="I101" s="37"/>
    </row>
    <row r="102" spans="1:10" hidden="1" x14ac:dyDescent="0.25">
      <c r="A102" s="6">
        <v>11</v>
      </c>
      <c r="B102" s="6"/>
      <c r="C102" s="6"/>
      <c r="D102" s="6"/>
      <c r="E102" s="7"/>
      <c r="F102" s="27"/>
      <c r="G102" s="38"/>
      <c r="H102" s="38"/>
      <c r="I102" s="28" t="s">
        <v>19</v>
      </c>
    </row>
    <row r="103" spans="1:10" ht="24" hidden="1" x14ac:dyDescent="0.25">
      <c r="A103" s="10" t="s">
        <v>16</v>
      </c>
      <c r="B103" s="10" t="s">
        <v>1</v>
      </c>
      <c r="C103" s="11"/>
      <c r="D103" s="11" t="s">
        <v>2</v>
      </c>
      <c r="E103" s="12" t="s">
        <v>12</v>
      </c>
      <c r="F103" s="15" t="s">
        <v>13</v>
      </c>
      <c r="G103" s="15" t="s">
        <v>14</v>
      </c>
      <c r="H103" s="15"/>
      <c r="I103" s="15" t="s">
        <v>15</v>
      </c>
    </row>
    <row r="104" spans="1:10" hidden="1" x14ac:dyDescent="0.25">
      <c r="A104" s="10" t="s">
        <v>5</v>
      </c>
      <c r="B104" s="13" t="s">
        <v>6</v>
      </c>
      <c r="C104" s="13"/>
      <c r="D104" s="30"/>
      <c r="E104" s="18"/>
      <c r="F104" s="17">
        <f>ROUND(D104*E104,2)</f>
        <v>0</v>
      </c>
      <c r="G104" s="17">
        <v>23</v>
      </c>
      <c r="H104" s="17"/>
      <c r="I104" s="17">
        <f>ROUND(F104*1.23,2)</f>
        <v>0</v>
      </c>
    </row>
    <row r="105" spans="1:10" hidden="1" x14ac:dyDescent="0.25">
      <c r="A105" s="10" t="s">
        <v>7</v>
      </c>
      <c r="B105" s="13" t="s">
        <v>8</v>
      </c>
      <c r="C105" s="13"/>
      <c r="D105" s="17"/>
      <c r="E105" s="33"/>
      <c r="F105" s="17">
        <f t="shared" ref="F105:F107" si="34">ROUND(D105*E105,2)</f>
        <v>0</v>
      </c>
      <c r="G105" s="17">
        <v>23</v>
      </c>
      <c r="H105" s="17"/>
      <c r="I105" s="17">
        <f t="shared" ref="I105:I107" si="35">ROUND(F105*1.23,2)</f>
        <v>0</v>
      </c>
    </row>
    <row r="106" spans="1:10" hidden="1" x14ac:dyDescent="0.25">
      <c r="A106" s="10" t="s">
        <v>9</v>
      </c>
      <c r="B106" s="13" t="s">
        <v>6</v>
      </c>
      <c r="C106" s="13"/>
      <c r="D106" s="30"/>
      <c r="E106" s="34"/>
      <c r="F106" s="17">
        <f t="shared" si="34"/>
        <v>0</v>
      </c>
      <c r="G106" s="17">
        <v>23</v>
      </c>
      <c r="H106" s="17"/>
      <c r="I106" s="17">
        <f t="shared" si="35"/>
        <v>0</v>
      </c>
    </row>
    <row r="107" spans="1:10" hidden="1" x14ac:dyDescent="0.25">
      <c r="A107" s="10" t="s">
        <v>17</v>
      </c>
      <c r="B107" s="13" t="s">
        <v>10</v>
      </c>
      <c r="C107" s="13"/>
      <c r="D107" s="15"/>
      <c r="E107" s="34"/>
      <c r="F107" s="17">
        <f t="shared" si="34"/>
        <v>0</v>
      </c>
      <c r="G107" s="44">
        <v>23</v>
      </c>
      <c r="H107" s="44"/>
      <c r="I107" s="44">
        <f t="shared" si="35"/>
        <v>0</v>
      </c>
    </row>
    <row r="108" spans="1:10" x14ac:dyDescent="0.25">
      <c r="A108" s="26"/>
      <c r="B108" s="26"/>
      <c r="C108" s="26"/>
      <c r="D108" s="37"/>
      <c r="E108" s="45"/>
      <c r="F108" s="46"/>
      <c r="G108" s="46"/>
      <c r="H108" s="46"/>
      <c r="I108" s="46"/>
    </row>
    <row r="109" spans="1:10" x14ac:dyDescent="0.25">
      <c r="A109" s="6">
        <v>8</v>
      </c>
      <c r="B109" s="6"/>
      <c r="C109" s="6"/>
      <c r="D109" s="6"/>
      <c r="E109" s="7"/>
      <c r="F109" s="27"/>
      <c r="G109" s="28" t="s">
        <v>23</v>
      </c>
      <c r="H109" s="28"/>
      <c r="I109" s="28"/>
      <c r="J109" s="41"/>
    </row>
    <row r="110" spans="1:10" ht="36" x14ac:dyDescent="0.25">
      <c r="A110" s="47" t="s">
        <v>35</v>
      </c>
      <c r="B110" s="10" t="s">
        <v>1</v>
      </c>
      <c r="C110" s="11" t="s">
        <v>29</v>
      </c>
      <c r="D110" s="11" t="s">
        <v>27</v>
      </c>
      <c r="E110" s="12" t="s">
        <v>53</v>
      </c>
      <c r="F110" s="21" t="s">
        <v>32</v>
      </c>
      <c r="G110" s="21" t="s">
        <v>37</v>
      </c>
      <c r="H110" s="21" t="s">
        <v>30</v>
      </c>
      <c r="I110" s="21" t="s">
        <v>31</v>
      </c>
      <c r="J110" s="41"/>
    </row>
    <row r="111" spans="1:10" x14ac:dyDescent="0.25">
      <c r="A111" s="10" t="s">
        <v>5</v>
      </c>
      <c r="B111" s="13" t="s">
        <v>6</v>
      </c>
      <c r="C111" s="13" t="s">
        <v>36</v>
      </c>
      <c r="D111" s="30">
        <v>5002</v>
      </c>
      <c r="E111" s="18"/>
      <c r="F111" s="17">
        <f>ROUND(D111*E111,2)</f>
        <v>0</v>
      </c>
      <c r="G111" s="17">
        <v>23</v>
      </c>
      <c r="H111" s="17">
        <f t="shared" ref="H111:H114" si="36">ROUND(F111*0.23,2)</f>
        <v>0</v>
      </c>
      <c r="I111" s="17">
        <f t="shared" ref="I111:I114" si="37">F111+H111</f>
        <v>0</v>
      </c>
      <c r="J111" s="42"/>
    </row>
    <row r="112" spans="1:10" x14ac:dyDescent="0.25">
      <c r="A112" s="10" t="s">
        <v>45</v>
      </c>
      <c r="B112" s="13" t="s">
        <v>28</v>
      </c>
      <c r="C112" s="13">
        <v>3</v>
      </c>
      <c r="D112" s="17">
        <v>12</v>
      </c>
      <c r="E112" s="33"/>
      <c r="F112" s="17">
        <f>ROUND(C112*D112*E112,2)</f>
        <v>0</v>
      </c>
      <c r="G112" s="17">
        <v>23</v>
      </c>
      <c r="H112" s="17">
        <f t="shared" si="36"/>
        <v>0</v>
      </c>
      <c r="I112" s="17">
        <f t="shared" si="37"/>
        <v>0</v>
      </c>
      <c r="J112" s="41"/>
    </row>
    <row r="113" spans="1:11" x14ac:dyDescent="0.25">
      <c r="A113" s="10" t="s">
        <v>9</v>
      </c>
      <c r="B113" s="13" t="s">
        <v>6</v>
      </c>
      <c r="C113" s="13" t="s">
        <v>36</v>
      </c>
      <c r="D113" s="30">
        <f>D111</f>
        <v>5002</v>
      </c>
      <c r="E113" s="34">
        <v>4.4880000000000003E-2</v>
      </c>
      <c r="F113" s="17">
        <f t="shared" ref="F113" si="38">ROUND(D113*E113,2)</f>
        <v>224.49</v>
      </c>
      <c r="G113" s="17">
        <v>23</v>
      </c>
      <c r="H113" s="17">
        <f t="shared" si="36"/>
        <v>51.63</v>
      </c>
      <c r="I113" s="17">
        <f t="shared" si="37"/>
        <v>276.12</v>
      </c>
      <c r="J113" s="46"/>
    </row>
    <row r="114" spans="1:11" x14ac:dyDescent="0.25">
      <c r="A114" s="10" t="s">
        <v>17</v>
      </c>
      <c r="B114" s="13" t="s">
        <v>28</v>
      </c>
      <c r="C114" s="13">
        <f>C112</f>
        <v>3</v>
      </c>
      <c r="D114" s="17">
        <f>D112</f>
        <v>12</v>
      </c>
      <c r="E114" s="34">
        <v>3.8</v>
      </c>
      <c r="F114" s="17">
        <f>ROUND(C114*D114*E114,2)</f>
        <v>136.80000000000001</v>
      </c>
      <c r="G114" s="17">
        <v>23</v>
      </c>
      <c r="H114" s="17">
        <f t="shared" si="36"/>
        <v>31.46</v>
      </c>
      <c r="I114" s="17">
        <f t="shared" si="37"/>
        <v>168.26000000000002</v>
      </c>
      <c r="J114" s="41"/>
    </row>
    <row r="115" spans="1:11" x14ac:dyDescent="0.25">
      <c r="A115" s="6"/>
      <c r="B115" s="6"/>
      <c r="C115" s="6"/>
      <c r="D115" s="6"/>
      <c r="E115" s="7"/>
      <c r="F115" s="27"/>
      <c r="G115" s="15" t="s">
        <v>11</v>
      </c>
      <c r="H115" s="15">
        <f>SUM(H111:H114)</f>
        <v>83.09</v>
      </c>
      <c r="I115" s="36">
        <f>SUM(I111:I114)</f>
        <v>444.38</v>
      </c>
      <c r="J115" s="41"/>
    </row>
    <row r="116" spans="1:11" x14ac:dyDescent="0.25">
      <c r="A116" s="6"/>
      <c r="B116" s="6"/>
      <c r="C116" s="6"/>
      <c r="D116" s="6"/>
      <c r="E116" s="7"/>
      <c r="F116" s="27"/>
      <c r="G116" s="37"/>
      <c r="H116" s="37"/>
      <c r="I116" s="37"/>
      <c r="J116" s="41"/>
    </row>
    <row r="117" spans="1:11" x14ac:dyDescent="0.25">
      <c r="A117" s="6">
        <v>9</v>
      </c>
      <c r="B117" s="6"/>
      <c r="C117" s="6"/>
      <c r="D117" s="6"/>
      <c r="E117" s="7"/>
      <c r="F117" s="27"/>
      <c r="G117" s="28" t="s">
        <v>38</v>
      </c>
      <c r="H117" s="28"/>
      <c r="I117" s="28"/>
    </row>
    <row r="118" spans="1:11" ht="36" x14ac:dyDescent="0.25">
      <c r="A118" s="47" t="s">
        <v>35</v>
      </c>
      <c r="B118" s="10" t="s">
        <v>1</v>
      </c>
      <c r="C118" s="11" t="s">
        <v>29</v>
      </c>
      <c r="D118" s="11" t="s">
        <v>27</v>
      </c>
      <c r="E118" s="12" t="s">
        <v>53</v>
      </c>
      <c r="F118" s="21" t="s">
        <v>32</v>
      </c>
      <c r="G118" s="21" t="s">
        <v>37</v>
      </c>
      <c r="H118" s="21" t="s">
        <v>30</v>
      </c>
      <c r="I118" s="21" t="s">
        <v>31</v>
      </c>
    </row>
    <row r="119" spans="1:11" x14ac:dyDescent="0.25">
      <c r="A119" s="10" t="s">
        <v>5</v>
      </c>
      <c r="B119" s="13" t="s">
        <v>6</v>
      </c>
      <c r="C119" s="13" t="s">
        <v>36</v>
      </c>
      <c r="D119" s="30">
        <v>2040</v>
      </c>
      <c r="E119" s="18"/>
      <c r="F119" s="17">
        <f>ROUND(D119*E119,2)</f>
        <v>0</v>
      </c>
      <c r="G119" s="17">
        <v>23</v>
      </c>
      <c r="H119" s="17">
        <f t="shared" ref="H119" si="39">ROUND(F119*0.23,2)</f>
        <v>0</v>
      </c>
      <c r="I119" s="17">
        <f t="shared" ref="I119" si="40">F119+H119</f>
        <v>0</v>
      </c>
      <c r="J119" s="31"/>
    </row>
    <row r="120" spans="1:11" x14ac:dyDescent="0.25">
      <c r="A120" s="10" t="s">
        <v>45</v>
      </c>
      <c r="B120" s="13" t="s">
        <v>28</v>
      </c>
      <c r="C120" s="13">
        <v>3</v>
      </c>
      <c r="D120" s="17">
        <v>12</v>
      </c>
      <c r="E120" s="33"/>
      <c r="F120" s="17">
        <f>ROUND(C120*D120*E120,2)</f>
        <v>0</v>
      </c>
      <c r="G120" s="17">
        <v>23</v>
      </c>
      <c r="H120" s="17">
        <f t="shared" ref="H120:H122" si="41">ROUND(F120*0.23,2)</f>
        <v>0</v>
      </c>
      <c r="I120" s="17">
        <f t="shared" ref="I120:I122" si="42">F120+H120</f>
        <v>0</v>
      </c>
    </row>
    <row r="121" spans="1:11" x14ac:dyDescent="0.25">
      <c r="A121" s="10" t="s">
        <v>9</v>
      </c>
      <c r="B121" s="13" t="s">
        <v>6</v>
      </c>
      <c r="C121" s="13" t="s">
        <v>36</v>
      </c>
      <c r="D121" s="30">
        <f>D119</f>
        <v>2040</v>
      </c>
      <c r="E121" s="34">
        <v>4.4880000000000003E-2</v>
      </c>
      <c r="F121" s="17">
        <f t="shared" ref="F121" si="43">ROUND(D121*E121,2)</f>
        <v>91.56</v>
      </c>
      <c r="G121" s="17">
        <v>23</v>
      </c>
      <c r="H121" s="17">
        <f t="shared" si="41"/>
        <v>21.06</v>
      </c>
      <c r="I121" s="17">
        <f t="shared" si="42"/>
        <v>112.62</v>
      </c>
    </row>
    <row r="122" spans="1:11" x14ac:dyDescent="0.25">
      <c r="A122" s="10" t="s">
        <v>17</v>
      </c>
      <c r="B122" s="13" t="s">
        <v>28</v>
      </c>
      <c r="C122" s="13">
        <f>C120</f>
        <v>3</v>
      </c>
      <c r="D122" s="17">
        <f>D120</f>
        <v>12</v>
      </c>
      <c r="E122" s="34">
        <v>3.8</v>
      </c>
      <c r="F122" s="17">
        <f>ROUND(C122*D122*E122,2)</f>
        <v>136.80000000000001</v>
      </c>
      <c r="G122" s="17">
        <v>23</v>
      </c>
      <c r="H122" s="17">
        <f t="shared" si="41"/>
        <v>31.46</v>
      </c>
      <c r="I122" s="17">
        <f t="shared" si="42"/>
        <v>168.26000000000002</v>
      </c>
    </row>
    <row r="123" spans="1:11" x14ac:dyDescent="0.25">
      <c r="A123" s="6"/>
      <c r="B123" s="6"/>
      <c r="C123" s="6"/>
      <c r="D123" s="6"/>
      <c r="E123" s="7"/>
      <c r="F123" s="27"/>
      <c r="G123" s="15" t="s">
        <v>11</v>
      </c>
      <c r="H123" s="15">
        <f>SUM(H119:H122)</f>
        <v>52.519999999999996</v>
      </c>
      <c r="I123" s="36">
        <f>SUM(I119:I122)</f>
        <v>280.88</v>
      </c>
    </row>
    <row r="124" spans="1:11" x14ac:dyDescent="0.25">
      <c r="B124" s="48" t="s">
        <v>46</v>
      </c>
      <c r="C124" s="49">
        <f>C19+C34+C57+C65+C73+C81+C89+C112+C120</f>
        <v>41</v>
      </c>
      <c r="D124" s="50"/>
      <c r="K124" s="51"/>
    </row>
    <row r="125" spans="1:11" x14ac:dyDescent="0.25">
      <c r="B125" s="48" t="s">
        <v>47</v>
      </c>
      <c r="C125" s="52">
        <f>D21+D36</f>
        <v>10040400</v>
      </c>
      <c r="D125" s="50"/>
    </row>
    <row r="126" spans="1:11" x14ac:dyDescent="0.25">
      <c r="A126" s="53"/>
      <c r="B126" s="48" t="s">
        <v>48</v>
      </c>
      <c r="C126" s="54">
        <f>D18+D33+D56+D64+D72+D80+D88+D111+D119</f>
        <v>5656409</v>
      </c>
      <c r="D126" s="55"/>
      <c r="E126" s="56"/>
      <c r="F126" s="57"/>
      <c r="G126" s="49" t="s">
        <v>24</v>
      </c>
      <c r="H126" s="49"/>
      <c r="I126" s="58">
        <f>I29+I37+I60+I68+I76+I84+I92+I115+I123</f>
        <v>289538.55000000005</v>
      </c>
    </row>
    <row r="127" spans="1:11" x14ac:dyDescent="0.25">
      <c r="A127" s="53"/>
      <c r="B127" s="52"/>
      <c r="C127" s="52"/>
      <c r="D127" s="49"/>
      <c r="E127" s="56"/>
      <c r="F127" s="59"/>
      <c r="G127" s="49"/>
      <c r="H127" s="49"/>
      <c r="I127" s="60"/>
    </row>
    <row r="128" spans="1:11" ht="29.25" customHeight="1" x14ac:dyDescent="0.25">
      <c r="A128" s="61"/>
      <c r="B128" s="52"/>
      <c r="C128" s="59"/>
      <c r="D128" s="59"/>
      <c r="E128" s="56"/>
      <c r="F128" s="59"/>
      <c r="G128" s="62"/>
      <c r="H128" s="62"/>
      <c r="I128" s="63"/>
    </row>
    <row r="129" spans="1:9" x14ac:dyDescent="0.25">
      <c r="A129" s="59"/>
      <c r="B129" s="59"/>
      <c r="C129" s="59"/>
      <c r="D129" s="59"/>
      <c r="E129" s="56"/>
      <c r="F129" s="59"/>
      <c r="G129" s="49"/>
      <c r="H129" s="49"/>
      <c r="I129" s="63"/>
    </row>
    <row r="130" spans="1:9" x14ac:dyDescent="0.25">
      <c r="A130" s="49"/>
      <c r="B130" s="64"/>
      <c r="C130" s="60"/>
      <c r="G130" s="62"/>
      <c r="H130" s="62"/>
      <c r="I130" s="65"/>
    </row>
    <row r="131" spans="1:9" x14ac:dyDescent="0.25">
      <c r="G131" s="62"/>
      <c r="H131" s="49"/>
      <c r="I131" s="66"/>
    </row>
  </sheetData>
  <mergeCells count="2">
    <mergeCell ref="A10:F10"/>
    <mergeCell ref="A13:I1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2017-10-27T11:48:48Z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2050603790</vt:i4>
  </property>
  <property fmtid="{D5CDD505-2E9C-101B-9397-08002B2CF9AE}" pid="3" name="_NewReviewCycle">
    <vt:lpwstr/>
  </property>
</Properties>
</file>